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120560\Desktop\"/>
    </mc:Choice>
  </mc:AlternateContent>
  <xr:revisionPtr revIDLastSave="0" documentId="8_{CB351559-5519-4B22-95F8-9235678A9680}" xr6:coauthVersionLast="47" xr6:coauthVersionMax="47" xr10:uidLastSave="{00000000-0000-0000-0000-000000000000}"/>
  <workbookProtection workbookAlgorithmName="SHA-512" workbookHashValue="Lva/aOEcKpiVHdBu6jVgPxP8e0gZM89AxmY40fvU5FuiGfAdsSIhBbsEaPlCxYMeiBNGE8PJHawGaGZwXA2+tw==" workbookSaltValue="7PY7KfsoOQsN6wPOlDuxww==" workbookSpinCount="100000" lockStructure="1"/>
  <bookViews>
    <workbookView xWindow="-120" yWindow="-120" windowWidth="29040" windowHeight="15840" tabRatio="845" xr2:uid="{00000000-000D-0000-FFFF-FFFF00000000}"/>
  </bookViews>
  <sheets>
    <sheet name="履歴書（提出用）" sheetId="3" r:id="rId1"/>
    <sheet name="履歴書（入力例）" sheetId="5" state="hidden" r:id="rId2"/>
    <sheet name="記入要領" sheetId="13" state="hidden" r:id="rId3"/>
    <sheet name="記入漏れ確認" sheetId="6" state="hidden" r:id="rId4"/>
    <sheet name="専門分野一覧" sheetId="4" state="hidden" r:id="rId5"/>
    <sheet name="学位一覧" sheetId="11" state="hidden" r:id="rId6"/>
    <sheet name="在留資格一覧" sheetId="7" state="hidden"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2">記入要領!$A$1:$D$121</definedName>
    <definedName name="_xlnm.Print_Area" localSheetId="0">'履歴書（提出用）'!$A$1:$AH$59</definedName>
    <definedName name="_xlnm.Print_Area" localSheetId="1">'履歴書（入力例）'!$B$2:$AG$58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'履歴書（提出用）'!$B$4:$AG$59</definedName>
    <definedName name="Z_60B658FF_8995_4732_960C_78FBAD34AA4D_.wvu.PrintArea" localSheetId="1"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1"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customWorkbookViews>
    <customWorkbookView name="申請用" guid="{60B658FF-8995-4732-960C-78FBAD34AA4D}" maximized="1" xWindow="1912" yWindow="-8" windowWidth="1616" windowHeight="886" tabRatio="845" activeSheetId="3"/>
    <customWorkbookView name="事務所用" guid="{E0624EB1-8E89-4C6D-B311-89CC0F48B793}" maximized="1" xWindow="-13" yWindow="-13" windowWidth="2762" windowHeight="1790" tabRatio="849"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6" l="1"/>
  <c r="E15" i="6" s="1"/>
  <c r="D26" i="6"/>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1"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3"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17"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24" authorId="0" shapeId="0" xr:uid="{55F36A2A-B099-44C4-8CEC-87F9C3DA255B}">
      <text>
        <r>
          <rPr>
            <b/>
            <sz val="9"/>
            <color indexed="81"/>
            <rFont val="MS P ゴシック"/>
            <family val="3"/>
            <charset val="128"/>
          </rPr>
          <t>上段には大学名を記入
下段には学部・学科・専修名
をご入力ください。</t>
        </r>
      </text>
    </comment>
    <comment ref="B26" authorId="0" shapeId="0" xr:uid="{4162DB58-B719-4B2F-B277-F6377B3BA8B4}">
      <text>
        <r>
          <rPr>
            <sz val="9"/>
            <color indexed="81"/>
            <rFont val="MS P ゴシック"/>
            <family val="3"/>
            <charset val="128"/>
          </rPr>
          <t xml:space="preserve">選択肢から選択するか、直接ご入力ください
</t>
        </r>
      </text>
    </comment>
    <comment ref="E26"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28" authorId="0" shapeId="0" xr:uid="{B3DBD622-13F1-48B5-85AA-74D145089BAD}">
      <text>
        <r>
          <rPr>
            <sz val="9"/>
            <color indexed="81"/>
            <rFont val="MS P ゴシック"/>
            <family val="3"/>
            <charset val="128"/>
          </rPr>
          <t xml:space="preserve">選択肢から選択するか、直接ご入力ください
</t>
        </r>
      </text>
    </comment>
    <comment ref="E28"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0" authorId="0" shapeId="0" xr:uid="{D47B08A8-8138-4149-A2D5-29DD16A382F5}">
      <text>
        <r>
          <rPr>
            <b/>
            <sz val="9"/>
            <color indexed="81"/>
            <rFont val="MS P ゴシック"/>
            <family val="3"/>
            <charset val="128"/>
          </rPr>
          <t>上段には大学名を記入
下段には研究科・専攻名
をご入力ください。</t>
        </r>
      </text>
    </comment>
    <comment ref="E32" authorId="0" shapeId="0" xr:uid="{22C08504-26C9-4FBC-B7D6-E38392A1DA6F}">
      <text>
        <r>
          <rPr>
            <b/>
            <sz val="9"/>
            <color indexed="81"/>
            <rFont val="MS P ゴシック"/>
            <family val="3"/>
            <charset val="128"/>
          </rPr>
          <t>上段には大学名を記入
下段には下段には研究科・専攻
をご入力ください。</t>
        </r>
      </text>
    </comment>
    <comment ref="I34" authorId="0" shapeId="0" xr:uid="{00C2F6A4-6E3E-4B4F-99DD-FD44BB0458A3}">
      <text>
        <r>
          <rPr>
            <b/>
            <sz val="9"/>
            <color indexed="81"/>
            <rFont val="MS P ゴシック"/>
            <family val="3"/>
            <charset val="128"/>
          </rPr>
          <t>リストより選択または別シート「学位一覧」よりコピーして貼り付けてください。リストにない場合は直接ご入力ください。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<sst xmlns="http://schemas.openxmlformats.org/spreadsheetml/2006/main" count="1725" uniqueCount="923">
  <si>
    <t>本書類の記載内容について事実に相違がなく、またこれまでの経歴において
ハラスメントを原因とする懲戒処分歴等がないことを誓約し、提出いたします。</t>
    <phoneticPr fontId="20"/>
  </si>
  <si>
    <t>早 稲 田 大 学 履 歴 書</t>
  </si>
  <si>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</si>
  <si>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</si>
  <si>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</si>
  <si>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</si>
  <si>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</si>
  <si>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</si>
  <si>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</si>
  <si>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</si>
  <si>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</si>
  <si>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</si>
  <si>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r>
      <t>写 真 貼 付
4㎝×3</t>
    </r>
    <r>
      <rPr>
        <b/>
        <sz val="10"/>
        <color theme="1"/>
        <rFont val="Segoe UI Symbol"/>
        <family val="3"/>
      </rPr>
      <t>㎝</t>
    </r>
    <r>
      <rPr>
        <b/>
        <sz val="10"/>
        <color theme="1"/>
        <rFont val="Meiryo UI"/>
        <family val="3"/>
        <charset val="128"/>
      </rPr>
      <t xml:space="preserve">
画像の貼付可</t>
    </r>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</si>
  <si>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</si>
  <si>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</si>
  <si>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</si>
  <si>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</si>
  <si>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</si>
  <si>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</si>
  <si>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</si>
  <si>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</si>
  <si>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</si>
  <si>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選択してください</t>
    <rPh sb="0" eb="2">
      <t>センタク</t>
    </rPh>
    <phoneticPr fontId="20"/>
  </si>
  <si>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</si>
  <si>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</si>
  <si>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</si>
  <si>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</si>
  <si>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</si>
  <si>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</si>
  <si>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</si>
  <si>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</si>
  <si>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</si>
  <si>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</si>
  <si>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</si>
  <si>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</si>
  <si>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</si>
  <si>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</si>
  <si>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</si>
  <si>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</si>
  <si>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</si>
  <si>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</si>
  <si>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</si>
  <si>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</si>
  <si>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</si>
  <si>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</si>
  <si>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</si>
  <si>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</si>
  <si>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</si>
  <si>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学科　　　　　　　　　　　専攻</t>
    <rPh sb="8" eb="10">
      <t>ガッカ</t>
    </rPh>
    <rPh sb="21" eb="23">
      <t>センコウ</t>
    </rPh>
    <phoneticPr fontId="20"/>
  </si>
  <si>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</si>
  <si>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</si>
  <si>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</si>
  <si>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</si>
  <si>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</si>
  <si>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</si>
  <si>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</si>
  <si>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</si>
  <si>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</si>
  <si>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</si>
  <si>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</si>
  <si>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</si>
  <si>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</si>
  <si>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</si>
  <si>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</si>
  <si>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</si>
  <si>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</si>
  <si>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</si>
  <si>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</si>
  <si>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</si>
  <si>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</si>
  <si>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</si>
  <si>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</si>
  <si>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</si>
  <si>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</si>
  <si>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</si>
  <si>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</si>
  <si>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</si>
  <si>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</si>
  <si>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</si>
  <si>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</si>
  <si>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</si>
  <si>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</si>
  <si>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</si>
  <si>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</si>
  <si>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</si>
  <si>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</si>
  <si>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</si>
  <si>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</si>
  <si>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</si>
  <si>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</si>
  <si>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</si>
  <si>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</si>
  <si>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</si>
  <si>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</si>
  <si>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</si>
  <si>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</si>
  <si>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</si>
  <si>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</si>
  <si>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</si>
  <si>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退学(研究指導終了)</t>
  </si>
  <si>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</si>
  <si>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</si>
  <si>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</si>
  <si>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</si>
  <si>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</si>
  <si>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</si>
  <si>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</si>
  <si>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</si>
  <si>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</si>
  <si>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</si>
  <si>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</si>
  <si>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</si>
  <si>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</si>
  <si>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</si>
  <si>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終了(退職)予定</t>
  </si>
  <si>
    <t>□□□大学　〇〇学部　准教授</t>
    <rPh sb="8" eb="10">
      <t>ガクブ</t>
    </rPh>
    <rPh sb="11" eb="12">
      <t>ジュン</t>
    </rPh>
    <phoneticPr fontId="20"/>
  </si>
  <si>
    <t>「早稲田大学履歴書」記入要領</t>
  </si>
  <si>
    <t>◆「早稲田大学履歴書」は原則としてＰＣ等で入力していただくとともに、丁寧にお取扱い
　</t>
    <phoneticPr fontId="20"/>
  </si>
  <si>
    <t>　　ください。また、提出の前に記入漏れがないか【シート：記入漏れ確認】で確認して
　</t>
    <phoneticPr fontId="20"/>
  </si>
  <si>
    <t>　　ください。</t>
    <phoneticPr fontId="20"/>
  </si>
  <si>
    <t>１．冒頭のチェック欄</t>
    <rPh sb="2" eb="4">
      <t>ボウトウ</t>
    </rPh>
    <rPh sb="9" eb="10">
      <t>ラン</t>
    </rPh>
    <phoneticPr fontId="20"/>
  </si>
  <si>
    <t xml:space="preserve">  この項目について必ず確認してください。確認の結果該当しない場合は別紙</t>
    <rPh sb="4" eb="6">
      <t>コウモク</t>
    </rPh>
    <rPh sb="10" eb="11">
      <t>カナラ</t>
    </rPh>
    <rPh sb="12" eb="14">
      <t>カクニン</t>
    </rPh>
    <rPh sb="21" eb="23">
      <t>カクニン</t>
    </rPh>
    <rPh sb="24" eb="26">
      <t>ケッカ</t>
    </rPh>
    <rPh sb="26" eb="28">
      <t>ガイトウ</t>
    </rPh>
    <rPh sb="31" eb="33">
      <t>バアイ</t>
    </rPh>
    <rPh sb="34" eb="36">
      <t>ベッシ</t>
    </rPh>
    <phoneticPr fontId="20"/>
  </si>
  <si>
    <t xml:space="preserve"> （書式自由）にて詳細を添付してください。</t>
    <phoneticPr fontId="20"/>
  </si>
  <si>
    <t>２．年の表記</t>
    <phoneticPr fontId="20"/>
  </si>
  <si>
    <r>
      <t xml:space="preserve">  年は</t>
    </r>
    <r>
      <rPr>
        <u/>
        <sz val="11"/>
        <color theme="1"/>
        <rFont val="ＭＳ 明朝"/>
        <family val="1"/>
        <charset val="128"/>
      </rPr>
      <t>すべて西暦</t>
    </r>
    <r>
      <rPr>
        <sz val="11"/>
        <color theme="1"/>
        <rFont val="ＭＳ 明朝"/>
        <family val="1"/>
        <charset val="128"/>
      </rPr>
      <t>で記入してください。</t>
    </r>
    <phoneticPr fontId="20"/>
  </si>
  <si>
    <t>３．氏名欄</t>
    <phoneticPr fontId="20"/>
  </si>
  <si>
    <t xml:space="preserve">  ①署名および押印は不要です。</t>
    <phoneticPr fontId="20"/>
  </si>
  <si>
    <t>　②日本国籍の方は、戸籍の通りに記入してください。</t>
    <phoneticPr fontId="20"/>
  </si>
  <si>
    <t>　　英字氏名はパスポートと同じアルファベット表記を記入してください。</t>
    <phoneticPr fontId="20"/>
  </si>
  <si>
    <t>　 （例）「大野」の表記が「OHNO」か「ONO」なのかはパスポートに合わせる。</t>
    <phoneticPr fontId="20"/>
  </si>
  <si>
    <t xml:space="preserve">  ③日本以外の国籍のみを有する方の氏名の表記方法</t>
    <phoneticPr fontId="20"/>
  </si>
  <si>
    <t>　  ・「氏名」欄は、漢字または英語で姓名を記入してください。</t>
    <phoneticPr fontId="20"/>
  </si>
  <si>
    <t>　   ※英語で記入する際は、パスポートと同じアルファベット表記を記入してください。</t>
    <phoneticPr fontId="20"/>
  </si>
  <si>
    <t>　   ※本学では、Á á Â À Å Ã Ä äなどは登録できません。</t>
    <phoneticPr fontId="20"/>
  </si>
  <si>
    <t xml:space="preserve">       姓の欄にファミリーネーム、名の欄にファーストネームミドルネームの順に記入して　</t>
    <phoneticPr fontId="20"/>
  </si>
  <si>
    <t>　     ください。ミドルネームを省略する場合は、ピリオド［．］を使用してください。</t>
    <phoneticPr fontId="20"/>
  </si>
  <si>
    <t>　  ・「英字氏名」欄は、氏名欄にアルファベットで記入された方は記入不要です。</t>
    <phoneticPr fontId="20"/>
  </si>
  <si>
    <t>　  ・｢ﾌﾘｶﾞﾅ｣欄はカタカナで記入してください。</t>
    <phoneticPr fontId="20"/>
  </si>
  <si>
    <t xml:space="preserve">  ④戸籍上の姓名とは異なる姓名（旧姓や通称名）を使用する場合は、</t>
    <phoneticPr fontId="20"/>
  </si>
  <si>
    <t xml:space="preserve">    『通称名（本名）』の順に記入してください。</t>
    <phoneticPr fontId="20"/>
  </si>
  <si>
    <t>４．性別欄</t>
    <phoneticPr fontId="20"/>
  </si>
  <si>
    <t>　性別を記入してください。ただし、記入は必須ではありません。未記入の場合も、</t>
    <phoneticPr fontId="20"/>
  </si>
  <si>
    <t xml:space="preserve">  選考において不利益となることはありません。</t>
    <phoneticPr fontId="20"/>
  </si>
  <si>
    <t xml:space="preserve">  なお、正式採用された場合は雇用管理上、戸籍上の性別情報が必要となります。</t>
    <phoneticPr fontId="20"/>
  </si>
  <si>
    <t>　この情報は、採用時にご提出いただく住民票、パスポートのコピー、在留カードの</t>
    <phoneticPr fontId="20"/>
  </si>
  <si>
    <t>　コピー等により確認します。</t>
    <phoneticPr fontId="20"/>
  </si>
  <si>
    <t>５．写真貼付欄</t>
    <phoneticPr fontId="20"/>
  </si>
  <si>
    <t>　履歴書には写真を貼付してください。英文・和文（英文の翻訳）両方の履歴書を提出</t>
    <phoneticPr fontId="20"/>
  </si>
  <si>
    <t>　する場合、写真は和文履歴書に貼付してください。</t>
    <phoneticPr fontId="20"/>
  </si>
  <si>
    <t>６．国籍欄</t>
    <phoneticPr fontId="20"/>
  </si>
  <si>
    <t xml:space="preserve">  国籍を記入してください。</t>
    <phoneticPr fontId="20"/>
  </si>
  <si>
    <t>７．在留資格欄</t>
    <phoneticPr fontId="20"/>
  </si>
  <si>
    <t xml:space="preserve">  現時点で本学への着任にあたって有効となる在留資格を有している場合、その在留資</t>
    <phoneticPr fontId="20"/>
  </si>
  <si>
    <t>　格と在留期限を記入してください。資格外活動許可を要する在留資格の場合は、資格</t>
    <phoneticPr fontId="20"/>
  </si>
  <si>
    <t>　外活動許可の有無も記入してください。</t>
    <phoneticPr fontId="20"/>
  </si>
  <si>
    <t>　※嘱任決定後に必要な在留資格申請を行う場合は空欄としてください。</t>
    <rPh sb="8" eb="10">
      <t>ヒツヨウ</t>
    </rPh>
    <phoneticPr fontId="20"/>
  </si>
  <si>
    <t>８．専門分野欄</t>
    <phoneticPr fontId="20"/>
  </si>
  <si>
    <r>
      <rPr>
        <sz val="11"/>
        <color theme="1"/>
        <rFont val="ＭＳ 明朝"/>
        <family val="1"/>
        <charset val="128"/>
      </rPr>
      <t>　</t>
    </r>
    <r>
      <rPr>
        <u/>
        <sz val="11"/>
        <color theme="1"/>
        <rFont val="ＭＳ 明朝"/>
        <family val="1"/>
        <charset val="128"/>
      </rPr>
      <t>別紙「専門分野一覧」より選んで</t>
    </r>
    <r>
      <rPr>
        <sz val="11"/>
        <color theme="1"/>
        <rFont val="ＭＳ 明朝"/>
        <family val="1"/>
        <charset val="128"/>
      </rPr>
      <t>記入してください。</t>
    </r>
    <phoneticPr fontId="20"/>
  </si>
  <si>
    <t>９．研究分野欄</t>
    <phoneticPr fontId="20"/>
  </si>
  <si>
    <t>　具体的に記入してください。</t>
    <phoneticPr fontId="20"/>
  </si>
  <si>
    <t>　実務家の方は「○○に関する実務」のように記入してください。</t>
    <phoneticPr fontId="20"/>
  </si>
  <si>
    <t>10．使用言語欄</t>
    <phoneticPr fontId="20"/>
  </si>
  <si>
    <t>　複数ある場合は列挙してください。</t>
    <phoneticPr fontId="20"/>
  </si>
  <si>
    <t>11．学歴欄</t>
    <phoneticPr fontId="20"/>
  </si>
  <si>
    <r>
      <t xml:space="preserve">  ①</t>
    </r>
    <r>
      <rPr>
        <u/>
        <sz val="11"/>
        <color theme="1"/>
        <rFont val="ＭＳ 明朝"/>
        <family val="1"/>
        <charset val="128"/>
      </rPr>
      <t>高等学校入学以降</t>
    </r>
    <r>
      <rPr>
        <sz val="11"/>
        <color theme="1"/>
        <rFont val="ＭＳ 明朝"/>
        <family val="1"/>
        <charset val="128"/>
      </rPr>
      <t>の学歴をすべてもれなく記入してください。</t>
    </r>
    <phoneticPr fontId="20"/>
  </si>
  <si>
    <t>　②入学、卒業・修了等の年月を正確に記入してください。</t>
    <phoneticPr fontId="20"/>
  </si>
  <si>
    <t>　　なお、本学の学籍を有したまま本学の教員に着任することは原則できませんので、　</t>
    <phoneticPr fontId="20"/>
  </si>
  <si>
    <t>　　履歴書作成時点で本学の学籍を有する方は、卒業・修了・退学年月を記入して</t>
    <phoneticPr fontId="20"/>
  </si>
  <si>
    <t>　③大学院の課程について、早稲田大学大学院では次のように課程の名称が変遷してい</t>
    <phoneticPr fontId="20"/>
  </si>
  <si>
    <t>　　ます。</t>
    <phoneticPr fontId="20"/>
  </si>
  <si>
    <t>時期</t>
  </si>
  <si>
    <t>課程の名称</t>
  </si>
  <si>
    <t>　戦後の新制度  ～ １９７６年３月</t>
  </si>
  <si>
    <t>　修士課程・博士課程</t>
  </si>
  <si>
    <t xml:space="preserve"> １９７６年４月 ～ １９８５年３月</t>
  </si>
  <si>
    <t>　博士前期課程・博士後期課程</t>
  </si>
  <si>
    <t xml:space="preserve"> １９８５年４月 ～ 現在</t>
  </si>
  <si>
    <t>　修士課程・博士後期課程</t>
  </si>
  <si>
    <t>　④博士学位名は、受領した年によって以下の通り表記が異なります。</t>
    <phoneticPr fontId="20"/>
  </si>
  <si>
    <r>
      <t>　　また、</t>
    </r>
    <r>
      <rPr>
        <b/>
        <u/>
        <sz val="11"/>
        <color theme="1"/>
        <rFont val="ＭＳ 明朝"/>
        <family val="1"/>
        <charset val="128"/>
      </rPr>
      <t>課程博士・論文博士のいずれかを選択してください</t>
    </r>
    <r>
      <rPr>
        <b/>
        <sz val="11"/>
        <color theme="1"/>
        <rFont val="ＭＳ 明朝"/>
        <family val="1"/>
        <charset val="128"/>
      </rPr>
      <t>。</t>
    </r>
    <phoneticPr fontId="20"/>
  </si>
  <si>
    <t>受領時期</t>
  </si>
  <si>
    <t>表記</t>
  </si>
  <si>
    <t>　１９９１年６月まで</t>
    <phoneticPr fontId="20"/>
  </si>
  <si>
    <t>　○○博士</t>
    <phoneticPr fontId="20"/>
  </si>
  <si>
    <t>　それ以降</t>
    <phoneticPr fontId="20"/>
  </si>
  <si>
    <t>　博士（○○）</t>
    <phoneticPr fontId="20"/>
  </si>
  <si>
    <t>　⑤博士学位受領年月日は、「日付」まで正確に記入してください。</t>
    <phoneticPr fontId="20"/>
  </si>
  <si>
    <t>12．職歴欄</t>
    <phoneticPr fontId="20"/>
  </si>
  <si>
    <t>　①「開始（就職）年月」「終了（退職）年月」をもれなく正確に記入してください。</t>
    <phoneticPr fontId="20"/>
  </si>
  <si>
    <t>　　本学への着任に伴い退職する場合は、「現職」の「終了（退職）年月」欄に退職予定</t>
    <phoneticPr fontId="20"/>
  </si>
  <si>
    <r>
      <t>　　を</t>
    </r>
    <r>
      <rPr>
        <u/>
        <sz val="11"/>
        <color theme="1"/>
        <rFont val="ＭＳ 明朝"/>
        <family val="1"/>
        <charset val="128"/>
      </rPr>
      <t>必ず記入いただくとともに、「終了（退職）（予定）」を選択してください。</t>
    </r>
    <phoneticPr fontId="20"/>
  </si>
  <si>
    <t>　　なお、本学常勤職に嘱任される場合には、原則、他の常勤職は退職いただく必要が</t>
    <phoneticPr fontId="20"/>
  </si>
  <si>
    <t>　　あります。</t>
    <phoneticPr fontId="20"/>
  </si>
  <si>
    <t>　　また、「現職」欄について、複数の大学や学校、研究所等に勤務されている場合は、</t>
    <phoneticPr fontId="20"/>
  </si>
  <si>
    <t>　　代表的な現職を記入してください。</t>
    <phoneticPr fontId="20"/>
  </si>
  <si>
    <t>　②2013年4月1日以降の早稲田大学における職歴について、TA、RA、臨時雇用等も</t>
    <phoneticPr fontId="20"/>
  </si>
  <si>
    <t>　　含めてもれなく正確に記入してください。</t>
    <phoneticPr fontId="20"/>
  </si>
  <si>
    <t>　③大学や学校で講師をされている場合は、常勤・非常勤の区別を明確に記入して</t>
    <phoneticPr fontId="20"/>
  </si>
  <si>
    <t>　④企業・研究所等に勤務されている場合は、その役職名・肩書等を正確に記入し</t>
    <phoneticPr fontId="20"/>
  </si>
  <si>
    <t>　　てください。</t>
    <phoneticPr fontId="20"/>
  </si>
  <si>
    <t>　⑤すでに退職されている場合は、その退職年月を正確に記入してください。</t>
    <phoneticPr fontId="20"/>
  </si>
  <si>
    <t>　⑥日本学術振興会特別研究員の経歴をお持ちの方は、すべて記入してください。</t>
    <phoneticPr fontId="20"/>
  </si>
  <si>
    <t>　⑦本学では、助教および助手の学外兼職は原則として禁止されていますが、助教</t>
    <phoneticPr fontId="20"/>
  </si>
  <si>
    <t>　　および助手退任後に他大学の教員になるためには非常勤講師歴を持っている方</t>
    <phoneticPr fontId="20"/>
  </si>
  <si>
    <t>　  が採用されやすいという実情を考慮して、以下の要件を満たす場合に限り、</t>
    <phoneticPr fontId="20"/>
  </si>
  <si>
    <t>　　学外兼職を認めています。</t>
    <phoneticPr fontId="20"/>
  </si>
  <si>
    <t xml:space="preserve">    ・職務の内容が本大学助教および助手としての本務に支障をきたさず、かつ、</t>
    <phoneticPr fontId="20"/>
  </si>
  <si>
    <t>　　  社会的にみて大学の品位をおとしめるものでないこと。</t>
    <phoneticPr fontId="20"/>
  </si>
  <si>
    <t>　　・本務と特別の利害関係発生の恐れがないこと。</t>
    <phoneticPr fontId="20"/>
  </si>
  <si>
    <t>　　・授業担任時間が週４時間以内であること。</t>
    <phoneticPr fontId="20"/>
  </si>
  <si>
    <t xml:space="preserve">    ・学術院教授会、研究所もしくはセンターの管理委員会、演劇博物館または</t>
    <phoneticPr fontId="20"/>
  </si>
  <si>
    <t>　    博物館協議員会が適当であると認めたものであること。</t>
    <phoneticPr fontId="20"/>
  </si>
  <si>
    <t>　　したがって、</t>
    <phoneticPr fontId="20"/>
  </si>
  <si>
    <t xml:space="preserve">    ・助教および助手の採用に際してすでに他大学等の非常勤講師に従事している</t>
    <phoneticPr fontId="20"/>
  </si>
  <si>
    <t xml:space="preserve">      場合、職歴　欄にはその職名を記入してください。</t>
    <phoneticPr fontId="20"/>
  </si>
  <si>
    <t>　　・助教および助手着任前に退職する場合は、退職予定年月を明記してください。</t>
    <phoneticPr fontId="20"/>
  </si>
  <si>
    <t xml:space="preserve">    ・助教および助手着任後も引き続き就任する場合は、週当たりの授業担任時間を</t>
    <phoneticPr fontId="20"/>
  </si>
  <si>
    <t>　    明記してください。また、助教および助手着任後速やかに当該箇所事務所に</t>
    <rPh sb="27" eb="28">
      <t>スミ</t>
    </rPh>
    <phoneticPr fontId="20"/>
  </si>
  <si>
    <t>　　　届け出てください。</t>
    <phoneticPr fontId="20"/>
  </si>
  <si>
    <t xml:space="preserve">      （例）○○大学非常勤講師(2019.3.31退職予定)</t>
    <phoneticPr fontId="20"/>
  </si>
  <si>
    <t xml:space="preserve">            ○○大学非常勤講師（週２時間担当）</t>
    <phoneticPr fontId="20"/>
  </si>
  <si>
    <t>以　上</t>
  </si>
  <si>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</si>
  <si>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</si>
  <si>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</si>
  <si>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</si>
  <si>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</si>
  <si>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</si>
  <si>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</si>
  <si>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</si>
  <si>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</si>
  <si>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</si>
  <si>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</si>
  <si>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</si>
  <si>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</si>
  <si>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</si>
  <si>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　</t>
    <phoneticPr fontId="20"/>
  </si>
  <si>
    <t>-</t>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</si>
  <si>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</si>
  <si>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</si>
  <si>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</si>
  <si>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</si>
  <si>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</si>
  <si>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</si>
  <si>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</si>
  <si>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</si>
  <si>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</si>
  <si>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</si>
  <si>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</si>
  <si>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</si>
  <si>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</si>
  <si>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</si>
  <si>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</si>
  <si>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</si>
  <si>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</si>
  <si>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</si>
  <si>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</si>
  <si>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</si>
  <si>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</si>
  <si>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</si>
  <si>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</si>
  <si>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</si>
  <si>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</si>
  <si>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</si>
  <si>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</si>
  <si>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</si>
  <si>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</si>
  <si>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</si>
  <si>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</si>
  <si>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</si>
  <si>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</si>
  <si>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</si>
  <si>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</si>
  <si>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</si>
  <si>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</si>
  <si>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</si>
  <si>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</si>
  <si>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</si>
  <si>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</si>
  <si>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</si>
  <si>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</si>
  <si>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</si>
  <si>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</si>
  <si>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</si>
  <si>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</si>
  <si>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</si>
  <si>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</si>
  <si>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</si>
  <si>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</si>
  <si>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</si>
  <si>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</si>
  <si>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</si>
  <si>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</si>
  <si>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</si>
  <si>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</si>
  <si>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</si>
  <si>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</si>
  <si>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</si>
  <si>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</si>
  <si>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</si>
  <si>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</si>
  <si>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</si>
  <si>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</si>
  <si>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</si>
  <si>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</si>
  <si>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</si>
  <si>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</si>
  <si>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</si>
  <si>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</si>
  <si>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</si>
  <si>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</si>
  <si>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</si>
  <si>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</si>
  <si>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</si>
  <si>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</si>
  <si>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</si>
  <si>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</si>
  <si>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</si>
  <si>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</si>
  <si>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</si>
  <si>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</si>
  <si>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</si>
  <si>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</si>
  <si>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</si>
  <si>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</si>
  <si>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</si>
  <si>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</si>
  <si>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</si>
  <si>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</si>
  <si>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</si>
  <si>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</si>
  <si>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</si>
  <si>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</si>
  <si>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</si>
  <si>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</si>
  <si>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</si>
  <si>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</si>
  <si>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</si>
  <si>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</si>
  <si>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</si>
  <si>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</si>
  <si>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</si>
  <si>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</si>
  <si>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</si>
  <si>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</si>
  <si>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</si>
  <si>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</si>
  <si>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</si>
  <si>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</si>
  <si>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</si>
  <si>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</si>
  <si>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</si>
  <si>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</si>
  <si>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</si>
  <si>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</si>
  <si>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</si>
  <si>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</si>
  <si>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</si>
  <si>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</si>
  <si>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</si>
  <si>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</si>
  <si>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</si>
  <si>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</si>
  <si>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</si>
  <si>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1"/>
  </si>
  <si>
    <t>↓こちらからお選びください。</t>
    <rPh sb="7" eb="8">
      <t>エラ</t>
    </rPh>
    <phoneticPr fontId="31"/>
  </si>
  <si>
    <t>専門分野分類名</t>
    <rPh sb="0" eb="2">
      <t>センモン</t>
    </rPh>
    <rPh sb="2" eb="4">
      <t>ブンヤ</t>
    </rPh>
    <phoneticPr fontId="31"/>
  </si>
  <si>
    <t>専門分野名称</t>
    <rPh sb="0" eb="2">
      <t>センモン</t>
    </rPh>
    <rPh sb="2" eb="4">
      <t>ブンヤ</t>
    </rPh>
    <phoneticPr fontId="31"/>
  </si>
  <si>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</si>
  <si>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</si>
  <si>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</si>
  <si>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</si>
  <si>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</si>
  <si>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</si>
  <si>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</si>
  <si>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</si>
  <si>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</si>
  <si>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</si>
  <si>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</si>
  <si>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</si>
  <si>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</si>
  <si>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</si>
  <si>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</si>
  <si>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</si>
  <si>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</si>
  <si>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</si>
  <si>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</si>
  <si>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</si>
  <si>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</si>
  <si>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</si>
  <si>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</si>
  <si>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</si>
  <si>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</si>
  <si>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</si>
  <si>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</si>
  <si>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</si>
  <si>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</si>
  <si>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</si>
  <si>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</si>
  <si>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</si>
  <si>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</si>
  <si>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</si>
  <si>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</si>
  <si>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</si>
  <si>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</si>
  <si>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</si>
  <si>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</si>
  <si>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</si>
  <si>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</si>
  <si>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</si>
  <si>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</si>
  <si>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</si>
  <si>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</si>
  <si>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</si>
  <si>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</si>
  <si>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</si>
  <si>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</si>
  <si>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</si>
  <si>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</si>
  <si>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</si>
  <si>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</si>
  <si>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</si>
  <si>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</si>
  <si>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</si>
  <si>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</si>
  <si>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</si>
  <si>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</si>
  <si>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</si>
  <si>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</si>
  <si>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</si>
  <si>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</si>
  <si>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</si>
  <si>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</si>
  <si>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</si>
  <si>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</si>
  <si>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</si>
  <si>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</si>
  <si>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</si>
  <si>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</si>
  <si>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</si>
  <si>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</si>
  <si>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</si>
  <si>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</si>
  <si>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</si>
  <si>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</si>
  <si>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</si>
  <si>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</si>
  <si>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</si>
  <si>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</si>
  <si>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</si>
  <si>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</si>
  <si>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</si>
  <si>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</si>
  <si>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</si>
  <si>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</si>
  <si>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</si>
  <si>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</si>
  <si>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</si>
  <si>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</si>
  <si>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</si>
  <si>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</si>
  <si>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</si>
  <si>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</si>
  <si>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</si>
  <si>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</si>
  <si>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</si>
  <si>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</si>
  <si>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</si>
  <si>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</si>
  <si>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</si>
  <si>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</si>
  <si>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</si>
  <si>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</si>
  <si>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</si>
  <si>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</si>
  <si>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</si>
  <si>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</si>
  <si>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</si>
  <si>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</si>
  <si>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</si>
  <si>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</si>
  <si>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</si>
  <si>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</si>
  <si>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</si>
  <si>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</si>
  <si>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</si>
  <si>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</si>
  <si>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</si>
  <si>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</si>
  <si>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</si>
  <si>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</si>
  <si>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</si>
  <si>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</si>
  <si>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</si>
  <si>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</si>
  <si>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</si>
  <si>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</si>
  <si>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</si>
  <si>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</si>
  <si>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</si>
  <si>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</si>
  <si>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</si>
  <si>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</si>
  <si>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</si>
  <si>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</si>
  <si>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</si>
  <si>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</si>
  <si>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</si>
  <si>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</si>
  <si>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</si>
  <si>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</si>
  <si>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</si>
  <si>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</si>
  <si>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</si>
  <si>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</si>
  <si>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</si>
  <si>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</si>
  <si>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</si>
  <si>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</si>
  <si>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</si>
  <si>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</si>
  <si>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</si>
  <si>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</si>
  <si>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</si>
  <si>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</si>
  <si>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</si>
  <si>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</si>
  <si>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</si>
  <si>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</si>
  <si>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</si>
  <si>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</si>
  <si>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</si>
  <si>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</si>
  <si>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</si>
  <si>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</si>
  <si>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</si>
  <si>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</si>
  <si>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</si>
  <si>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</si>
  <si>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</si>
  <si>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</si>
  <si>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</si>
  <si>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</si>
  <si>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</si>
  <si>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</si>
  <si>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</si>
  <si>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</si>
  <si>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</si>
  <si>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</si>
  <si>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</si>
  <si>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</si>
  <si>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</si>
  <si>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</si>
  <si>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</si>
  <si>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</si>
  <si>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</si>
  <si>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</si>
  <si>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</si>
  <si>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</si>
  <si>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</si>
  <si>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</si>
  <si>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</si>
  <si>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</si>
  <si>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</si>
  <si>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</si>
  <si>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</si>
  <si>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</si>
  <si>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</si>
  <si>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</si>
  <si>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</si>
  <si>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</si>
  <si>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</si>
  <si>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</si>
  <si>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</si>
  <si>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</si>
  <si>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</si>
  <si>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</si>
  <si>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</si>
  <si>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</si>
  <si>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</si>
  <si>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</si>
  <si>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</si>
  <si>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</si>
  <si>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</si>
  <si>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</si>
  <si>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</si>
  <si>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</si>
  <si>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</si>
  <si>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</si>
  <si>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</si>
  <si>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</si>
  <si>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</si>
  <si>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</si>
  <si>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</si>
  <si>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</si>
  <si>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</si>
  <si>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</si>
  <si>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</si>
  <si>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</si>
  <si>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</si>
  <si>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</si>
  <si>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</si>
  <si>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</si>
  <si>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</si>
  <si>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</si>
  <si>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</si>
  <si>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</si>
  <si>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</si>
  <si>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</si>
  <si>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</si>
  <si>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</si>
  <si>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</si>
  <si>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</si>
  <si>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</si>
  <si>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</si>
  <si>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</si>
  <si>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</si>
  <si>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</si>
  <si>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</si>
  <si>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</si>
  <si>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</si>
  <si>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</si>
  <si>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</si>
  <si>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</si>
  <si>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</si>
  <si>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</si>
  <si>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</si>
  <si>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</si>
  <si>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</si>
  <si>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</si>
  <si>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</si>
  <si>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</si>
  <si>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</si>
  <si>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</si>
  <si>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</si>
  <si>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</si>
  <si>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</si>
  <si>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</si>
  <si>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</si>
  <si>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</si>
  <si>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</si>
  <si>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</si>
  <si>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</si>
  <si>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</si>
  <si>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</si>
  <si>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</si>
  <si>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</si>
  <si>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</si>
  <si>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</si>
  <si>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</si>
  <si>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</si>
  <si>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</si>
  <si>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</si>
  <si>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</si>
  <si>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</si>
  <si>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</si>
  <si>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</si>
  <si>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</si>
  <si>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</si>
  <si>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</si>
  <si>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</si>
  <si>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</si>
  <si>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</si>
  <si>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</si>
  <si>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</si>
  <si>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</si>
  <si>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</si>
  <si>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</si>
  <si>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</si>
  <si>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</si>
  <si>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</si>
  <si>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</si>
  <si>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</si>
  <si>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</si>
  <si>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</si>
  <si>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</si>
  <si>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</si>
  <si>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</si>
  <si>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</si>
  <si>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</si>
  <si>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</si>
  <si>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</si>
  <si>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</si>
  <si>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</si>
  <si>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</si>
  <si>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</si>
  <si>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</si>
  <si>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</si>
  <si>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</si>
  <si>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</si>
  <si>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</si>
  <si>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</si>
  <si>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</si>
  <si>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1"/>
  </si>
  <si>
    <t>美術関係</t>
    <phoneticPr fontId="31"/>
  </si>
  <si>
    <t>デザイン関係</t>
    <phoneticPr fontId="31"/>
  </si>
  <si>
    <t>音楽関係</t>
    <phoneticPr fontId="31"/>
  </si>
  <si>
    <t>その他</t>
    <rPh sb="1" eb="2">
      <t>タ</t>
    </rPh>
    <phoneticPr fontId="31"/>
  </si>
  <si>
    <t>【別紙】学位一覧</t>
    <rPh sb="1" eb="3">
      <t>ベッシ</t>
    </rPh>
    <rPh sb="4" eb="6">
      <t>ガクイ</t>
    </rPh>
    <rPh sb="6" eb="8">
      <t>イチラン</t>
    </rPh>
    <phoneticPr fontId="31"/>
  </si>
  <si>
    <t>↓こちらからお選びください。（存在しない場合は直接ご入力ください）</t>
    <rPh sb="7" eb="8">
      <t>エラ</t>
    </rPh>
    <rPh sb="15" eb="17">
      <t>ソンザイ</t>
    </rPh>
    <rPh sb="20" eb="22">
      <t>バアイ</t>
    </rPh>
    <rPh sb="23" eb="25">
      <t>チョクセツ</t>
    </rPh>
    <rPh sb="26" eb="28">
      <t>ニュウリョク</t>
    </rPh>
    <phoneticPr fontId="31"/>
  </si>
  <si>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</si>
  <si>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</si>
  <si>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</si>
  <si>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</si>
  <si>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</si>
  <si>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</si>
  <si>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</si>
  <si>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</si>
  <si>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</si>
  <si>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</si>
  <si>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</si>
  <si>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</si>
  <si>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</si>
  <si>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</si>
  <si>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</si>
  <si>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</si>
  <si>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</si>
  <si>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</si>
  <si>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</si>
  <si>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</si>
  <si>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</si>
  <si>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</si>
  <si>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</si>
  <si>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</si>
  <si>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</si>
  <si>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</si>
  <si>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</si>
  <si>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</si>
  <si>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</si>
  <si>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</si>
  <si>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</si>
  <si>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</si>
  <si>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</si>
  <si>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</si>
  <si>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</si>
  <si>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</si>
  <si>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</si>
  <si>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</si>
  <si>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</si>
  <si>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</si>
  <si>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</si>
  <si>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</si>
  <si>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</si>
  <si>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</si>
  <si>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</si>
  <si>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</si>
  <si>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</si>
  <si>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</si>
  <si>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</si>
  <si>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</si>
  <si>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</si>
  <si>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</si>
  <si>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</si>
  <si>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</si>
  <si>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</si>
  <si>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</si>
  <si>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</si>
  <si>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</si>
  <si>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</si>
  <si>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</si>
  <si>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</si>
  <si>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</si>
  <si>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</si>
  <si>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</si>
  <si>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</si>
  <si>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</si>
  <si>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</si>
  <si>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</si>
  <si>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</si>
  <si>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</si>
  <si>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</si>
  <si>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</si>
  <si>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</si>
  <si>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</si>
  <si>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</si>
  <si>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</si>
  <si>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</si>
  <si>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</si>
  <si>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</si>
  <si>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</si>
  <si>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</si>
  <si>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</si>
  <si>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</si>
  <si>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</si>
  <si>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</si>
  <si>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</si>
  <si>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</si>
  <si>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</si>
  <si>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</si>
  <si>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</si>
  <si>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</si>
  <si>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</si>
  <si>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</si>
  <si>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</si>
  <si>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</si>
  <si>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</si>
  <si>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</si>
  <si>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</si>
  <si>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</si>
  <si>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</si>
  <si>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</si>
  <si>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</si>
  <si>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</si>
  <si>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</si>
  <si>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</si>
  <si>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</si>
  <si>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</si>
  <si>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</si>
  <si>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</si>
  <si>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</si>
  <si>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</si>
  <si>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</si>
  <si>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</si>
  <si>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</si>
  <si>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</si>
  <si>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</si>
  <si>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</si>
  <si>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</si>
  <si>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</si>
  <si>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</si>
  <si>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</si>
  <si>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</si>
  <si>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</si>
  <si>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</si>
  <si>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</si>
  <si>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</si>
  <si>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</si>
  <si>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</si>
  <si>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</si>
  <si>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</si>
  <si>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</si>
  <si>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</si>
  <si>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</si>
  <si>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</si>
  <si>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</si>
  <si>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</si>
  <si>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</si>
  <si>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</si>
  <si>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</si>
  <si>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</si>
  <si>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</si>
  <si>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</si>
  <si>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</si>
  <si>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</si>
  <si>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</si>
  <si>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</si>
  <si>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</si>
  <si>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</si>
  <si>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</si>
  <si>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</si>
  <si>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</si>
  <si>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</si>
  <si>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</si>
  <si>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</si>
  <si>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</si>
  <si>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</si>
  <si>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</si>
  <si>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</si>
  <si>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</si>
  <si>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</si>
  <si>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</si>
  <si>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</si>
  <si>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</si>
  <si>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</si>
  <si>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</si>
  <si>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</si>
  <si>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</si>
  <si>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</si>
  <si>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</si>
  <si>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</si>
  <si>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</si>
  <si>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</si>
  <si>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</si>
  <si>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</si>
  <si>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</si>
  <si>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</si>
  <si>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</si>
  <si>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</si>
  <si>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</si>
  <si>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</si>
  <si>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</si>
  <si>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</si>
  <si>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</si>
  <si>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</si>
  <si>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</si>
  <si>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</si>
  <si>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</si>
  <si>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</si>
  <si>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</si>
  <si>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</si>
  <si>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</si>
  <si>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</si>
  <si>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</si>
  <si>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</si>
  <si>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</si>
  <si>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</si>
  <si>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在留資格一覧</t>
    <rPh sb="0" eb="2">
      <t>ザイリュウ</t>
    </rPh>
    <rPh sb="2" eb="4">
      <t>シカク</t>
    </rPh>
    <phoneticPr fontId="31"/>
  </si>
  <si>
    <t>外交</t>
    <phoneticPr fontId="20"/>
  </si>
  <si>
    <t>公用</t>
  </si>
  <si>
    <t>芸術</t>
  </si>
  <si>
    <t>宗教</t>
  </si>
  <si>
    <t>報道</t>
  </si>
  <si>
    <t>経営・管理</t>
    <rPh sb="0" eb="2">
      <t>ケイエイ</t>
    </rPh>
    <rPh sb="3" eb="5">
      <t>カンリ</t>
    </rPh>
    <phoneticPr fontId="31"/>
  </si>
  <si>
    <t>法律・会計業務</t>
  </si>
  <si>
    <t>医療</t>
  </si>
  <si>
    <t>研究</t>
  </si>
  <si>
    <t>教育</t>
  </si>
  <si>
    <t>技術・人文知識・ 国際業務</t>
    <rPh sb="0" eb="2">
      <t>ギジュツ</t>
    </rPh>
    <phoneticPr fontId="31"/>
  </si>
  <si>
    <t>企業内転勤</t>
  </si>
  <si>
    <t>興行</t>
  </si>
  <si>
    <t>技能</t>
  </si>
  <si>
    <t>技能実習</t>
  </si>
  <si>
    <t>高度専門職</t>
    <rPh sb="0" eb="2">
      <t>コウド</t>
    </rPh>
    <rPh sb="2" eb="4">
      <t>センモン</t>
    </rPh>
    <rPh sb="4" eb="5">
      <t>ショク</t>
    </rPh>
    <phoneticPr fontId="31"/>
  </si>
  <si>
    <t>文化活動</t>
  </si>
  <si>
    <t>短期滞在</t>
  </si>
  <si>
    <t>留学</t>
  </si>
  <si>
    <t>研修</t>
  </si>
  <si>
    <t>家族滞在</t>
  </si>
  <si>
    <t>特定活動</t>
    <phoneticPr fontId="31"/>
  </si>
  <si>
    <t>永住者</t>
  </si>
  <si>
    <t>日本人の配偶者等</t>
  </si>
  <si>
    <t>永住者の配偶者等</t>
  </si>
  <si>
    <t>定住者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</si>
</sst>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0"/>
      <color theme="1"/>
      <name val="Segoe UI Symbol"/>
      <family val="3"/>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4"/>
      <color theme="1"/>
      <name val="HGSｺﾞｼｯｸM"/>
      <family val="3"/>
      <charset val="128"/>
    </font>
    <font>
      <sz val="10.5"/>
      <color theme="1"/>
      <name val="ＭＳ 明朝"/>
      <family val="1"/>
      <charset val="128"/>
    </font>
    <font>
      <b/>
      <sz val="11"/>
      <color theme="1"/>
      <name val="ＭＳ ゴシック"/>
      <family val="3"/>
      <charset val="128"/>
    </font>
    <font>
      <sz val="11"/>
      <color theme="1"/>
      <name val="ＭＳ 明朝"/>
      <family val="1"/>
      <charset val="128"/>
    </font>
    <font>
      <u/>
      <sz val="11"/>
      <color theme="1"/>
      <name val="ＭＳ 明朝"/>
      <family val="1"/>
      <charset val="128"/>
    </font>
    <font>
      <b/>
      <u/>
      <sz val="11"/>
      <color theme="1"/>
      <name val="ＭＳ 明朝"/>
      <family val="1"/>
      <charset val="128"/>
    </font>
    <font>
      <b/>
      <sz val="11"/>
      <color theme="1"/>
      <name val="ＭＳ 明朝"/>
      <family val="1"/>
      <charset val="128"/>
    </font>
    <font>
      <b/>
      <sz val="10"/>
      <color rgb="FFFFFF00"/>
      <name val="游ゴシック"/>
      <family val="2"/>
      <charset val="128"/>
      <scheme val="minor"/>
    </font>
    <font>
      <sz val="10.5"/>
      <color rgb="FF000000"/>
      <name val="ＭＳ 明朝"/>
      <family val="1"/>
      <charset val="128"/>
    </font>
    <font>
      <b/>
      <sz val="12"/>
      <color theme="1"/>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xf numFmtId="0" fontId="1" fillId="0" borderId="0">
      <alignment vertical="center"/>
    </xf>
  </cellStyleXfs>
  <cellXfs count="317">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4"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8"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30"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3" fillId="0" borderId="0" xfId="0" applyFont="1">
      <alignment vertical="center"/>
    </xf>
    <xf numFmtId="0" fontId="34" fillId="0" borderId="0" xfId="43" applyFont="1" applyAlignment="1">
      <alignment vertical="top"/>
    </xf>
    <xf numFmtId="0" fontId="32" fillId="0" borderId="0" xfId="43" applyFont="1" applyAlignment="1">
      <alignment vertical="top"/>
    </xf>
    <xf numFmtId="0" fontId="28" fillId="0" borderId="0" xfId="43" applyFont="1" applyAlignment="1">
      <alignment vertical="top"/>
    </xf>
    <xf numFmtId="0" fontId="35" fillId="35" borderId="46" xfId="43" quotePrefix="1" applyFont="1" applyFill="1" applyBorder="1" applyAlignment="1">
      <alignment horizontal="center" vertical="top"/>
    </xf>
    <xf numFmtId="0" fontId="35" fillId="36" borderId="50" xfId="43" quotePrefix="1" applyFont="1" applyFill="1" applyBorder="1" applyAlignment="1">
      <alignment horizontal="center" vertical="top"/>
    </xf>
    <xf numFmtId="0" fontId="32" fillId="35" borderId="24" xfId="43" quotePrefix="1" applyFont="1" applyFill="1" applyBorder="1" applyAlignment="1">
      <alignment vertical="top"/>
    </xf>
    <xf numFmtId="0" fontId="32" fillId="36" borderId="42" xfId="43" quotePrefix="1" applyFont="1" applyFill="1" applyBorder="1" applyAlignment="1">
      <alignment vertical="top"/>
    </xf>
    <xf numFmtId="0" fontId="32" fillId="35" borderId="31" xfId="43" quotePrefix="1" applyFont="1" applyFill="1" applyBorder="1" applyAlignment="1">
      <alignment vertical="top"/>
    </xf>
    <xf numFmtId="0" fontId="32" fillId="36" borderId="34" xfId="43" quotePrefix="1" applyFont="1" applyFill="1" applyBorder="1" applyAlignment="1">
      <alignment vertical="top"/>
    </xf>
    <xf numFmtId="0" fontId="32" fillId="35" borderId="48" xfId="43" quotePrefix="1" applyFont="1" applyFill="1" applyBorder="1" applyAlignment="1">
      <alignment vertical="top"/>
    </xf>
    <xf numFmtId="0" fontId="32" fillId="36" borderId="49" xfId="43" quotePrefix="1" applyFont="1" applyFill="1" applyBorder="1" applyAlignment="1">
      <alignment vertical="top"/>
    </xf>
    <xf numFmtId="0" fontId="32" fillId="35" borderId="53" xfId="43" quotePrefix="1" applyFont="1" applyFill="1" applyBorder="1" applyAlignment="1">
      <alignment vertical="top"/>
    </xf>
    <xf numFmtId="0" fontId="32" fillId="36" borderId="63" xfId="43" quotePrefix="1" applyFont="1" applyFill="1" applyBorder="1" applyAlignment="1">
      <alignment vertical="top"/>
    </xf>
    <xf numFmtId="0" fontId="32" fillId="35" borderId="54" xfId="43" quotePrefix="1" applyFont="1" applyFill="1" applyBorder="1" applyAlignment="1">
      <alignment vertical="top"/>
    </xf>
    <xf numFmtId="0" fontId="32" fillId="36" borderId="64" xfId="43" quotePrefix="1" applyFont="1" applyFill="1" applyBorder="1" applyAlignment="1">
      <alignment vertical="top"/>
    </xf>
    <xf numFmtId="0" fontId="32" fillId="35" borderId="46" xfId="43" quotePrefix="1" applyFont="1" applyFill="1" applyBorder="1" applyAlignment="1">
      <alignment vertical="top"/>
    </xf>
    <xf numFmtId="0" fontId="32" fillId="36" borderId="50" xfId="43" quotePrefix="1" applyFont="1" applyFill="1" applyBorder="1" applyAlignment="1">
      <alignment vertical="top"/>
    </xf>
    <xf numFmtId="0" fontId="32" fillId="35" borderId="55" xfId="43" quotePrefix="1" applyFont="1" applyFill="1" applyBorder="1" applyAlignment="1">
      <alignment vertical="top"/>
    </xf>
    <xf numFmtId="0" fontId="32" fillId="36" borderId="65" xfId="43" quotePrefix="1" applyFont="1" applyFill="1" applyBorder="1" applyAlignment="1">
      <alignment vertical="top"/>
    </xf>
    <xf numFmtId="0" fontId="32" fillId="36" borderId="66" xfId="43" quotePrefix="1" applyFont="1" applyFill="1" applyBorder="1" applyAlignment="1">
      <alignment vertical="top"/>
    </xf>
    <xf numFmtId="0" fontId="32" fillId="36" borderId="62" xfId="43" quotePrefix="1" applyFont="1" applyFill="1" applyBorder="1" applyAlignment="1">
      <alignment vertical="top"/>
    </xf>
    <xf numFmtId="0" fontId="32"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7" fillId="0" borderId="15" xfId="0" applyFont="1" applyBorder="1" applyAlignment="1">
      <alignment vertical="center" wrapText="1"/>
    </xf>
    <xf numFmtId="0" fontId="37" fillId="0" borderId="16" xfId="0" applyFont="1" applyBorder="1" applyAlignment="1">
      <alignment vertical="center" wrapText="1"/>
    </xf>
    <xf numFmtId="0" fontId="38" fillId="0" borderId="0" xfId="0" applyFont="1">
      <alignment vertical="center"/>
    </xf>
    <xf numFmtId="0" fontId="1" fillId="0" borderId="0" xfId="44">
      <alignment vertical="center"/>
    </xf>
    <xf numFmtId="0" fontId="42" fillId="0" borderId="0" xfId="44" applyFont="1" applyAlignment="1"/>
    <xf numFmtId="0" fontId="43" fillId="35" borderId="80" xfId="44" applyFont="1" applyFill="1" applyBorder="1" applyAlignment="1">
      <alignment horizontal="center" wrapText="1"/>
    </xf>
    <xf numFmtId="0" fontId="43" fillId="0" borderId="0" xfId="44" applyFont="1" applyAlignment="1">
      <alignment vertical="center" wrapText="1"/>
    </xf>
    <xf numFmtId="0" fontId="1" fillId="0" borderId="0" xfId="44" applyAlignment="1">
      <alignment vertical="top"/>
    </xf>
    <xf numFmtId="0" fontId="41" fillId="0" borderId="0" xfId="44" applyFont="1" applyAlignment="1">
      <alignment vertical="top" wrapText="1"/>
    </xf>
    <xf numFmtId="0" fontId="43" fillId="0" borderId="0" xfId="44" applyFont="1" applyAlignment="1"/>
    <xf numFmtId="0" fontId="43" fillId="35" borderId="80" xfId="44" applyFont="1" applyFill="1" applyBorder="1" applyAlignment="1">
      <alignment wrapText="1"/>
    </xf>
    <xf numFmtId="0" fontId="43" fillId="35" borderId="81" xfId="44" applyFont="1" applyFill="1" applyBorder="1" applyAlignment="1">
      <alignment wrapText="1"/>
    </xf>
    <xf numFmtId="0" fontId="43" fillId="0" borderId="82" xfId="44" applyFont="1" applyBorder="1" applyAlignment="1">
      <alignment wrapText="1"/>
    </xf>
    <xf numFmtId="0" fontId="43" fillId="0" borderId="62" xfId="44" applyFont="1" applyBorder="1" applyAlignment="1">
      <alignment wrapText="1"/>
    </xf>
    <xf numFmtId="0" fontId="42" fillId="0" borderId="0" xfId="44" applyFont="1">
      <alignment vertical="center"/>
    </xf>
    <xf numFmtId="0" fontId="43" fillId="0" borderId="0" xfId="44" applyFont="1" applyAlignment="1">
      <alignment vertical="top" wrapText="1"/>
    </xf>
    <xf numFmtId="0" fontId="40" fillId="0" borderId="0" xfId="44" applyFont="1" applyAlignment="1">
      <alignment vertical="top"/>
    </xf>
    <xf numFmtId="0" fontId="41" fillId="0" borderId="0" xfId="44" applyFont="1" applyAlignment="1">
      <alignment vertical="top"/>
    </xf>
    <xf numFmtId="0" fontId="42" fillId="0" borderId="0" xfId="44" applyFont="1" applyAlignment="1">
      <alignment vertical="top"/>
    </xf>
    <xf numFmtId="0" fontId="43" fillId="0" borderId="0" xfId="44" applyFont="1" applyAlignment="1">
      <alignment vertical="top"/>
    </xf>
    <xf numFmtId="0" fontId="1" fillId="0" borderId="0" xfId="44" applyAlignment="1">
      <alignment horizontal="center" vertical="top"/>
    </xf>
    <xf numFmtId="49" fontId="0" fillId="36" borderId="13" xfId="0" applyNumberFormat="1" applyFill="1" applyBorder="1">
      <alignment vertical="center"/>
    </xf>
    <xf numFmtId="0" fontId="28" fillId="0" borderId="13" xfId="43" applyFont="1" applyBorder="1" applyAlignment="1">
      <alignment vertical="top"/>
    </xf>
    <xf numFmtId="0" fontId="32" fillId="0" borderId="13" xfId="0" applyFont="1" applyBorder="1" applyAlignment="1">
      <alignment horizontal="left" vertical="center" wrapText="1"/>
    </xf>
    <xf numFmtId="0" fontId="32" fillId="0" borderId="13" xfId="0" applyFont="1" applyBorder="1" applyAlignment="1">
      <alignment horizontal="left" vertical="center"/>
    </xf>
    <xf numFmtId="0" fontId="47" fillId="33" borderId="13" xfId="0" applyFont="1" applyFill="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1" fillId="33" borderId="13"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22" fillId="0" borderId="13" xfId="0" applyFont="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4" borderId="13" xfId="0" applyFont="1" applyFill="1" applyBorder="1" applyAlignment="1">
      <alignment horizontal="left" vertical="center"/>
    </xf>
    <xf numFmtId="49" fontId="22" fillId="0" borderId="13" xfId="0" applyNumberFormat="1" applyFont="1" applyBorder="1" applyAlignment="1">
      <alignment horizontal="left" vertical="center" shrinkToFit="1"/>
    </xf>
    <xf numFmtId="0" fontId="21" fillId="33" borderId="25" xfId="0" applyFont="1" applyFill="1" applyBorder="1" applyAlignment="1">
      <alignment horizontal="left" vertical="center"/>
    </xf>
    <xf numFmtId="0" fontId="22" fillId="0" borderId="13" xfId="0" applyFont="1" applyBorder="1" applyAlignment="1">
      <alignment horizontal="left" vertical="center" shrinkToFit="1"/>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13" xfId="0" applyFont="1" applyBorder="1" applyAlignment="1">
      <alignment horizontal="center" vertical="center"/>
    </xf>
    <xf numFmtId="0" fontId="21" fillId="0" borderId="34" xfId="0" applyFont="1" applyBorder="1" applyAlignment="1">
      <alignment horizontal="center"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0" fontId="22" fillId="0" borderId="38" xfId="0" applyFont="1" applyBorder="1" applyAlignment="1">
      <alignment horizontal="right" vertical="center"/>
    </xf>
    <xf numFmtId="0" fontId="22" fillId="0" borderId="35" xfId="0" applyFont="1" applyBorder="1" applyAlignment="1">
      <alignment horizontal="right" vertical="center"/>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49" fontId="0" fillId="0" borderId="13" xfId="0" applyNumberFormat="1" applyBorder="1" applyAlignment="1">
      <alignment horizontal="left" vertical="top" wrapText="1"/>
    </xf>
    <xf numFmtId="49" fontId="32" fillId="0" borderId="38" xfId="42" applyNumberFormat="1" applyFont="1" applyFill="1" applyBorder="1" applyAlignment="1">
      <alignment horizontal="left" vertical="center"/>
    </xf>
    <xf numFmtId="49" fontId="32" fillId="0" borderId="38" xfId="0" applyNumberFormat="1" applyFont="1" applyBorder="1" applyAlignment="1">
      <alignment horizontal="lef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0" fillId="0" borderId="25" xfId="0" applyBorder="1" applyAlignment="1">
      <alignment horizontal="left" vertical="center"/>
    </xf>
    <xf numFmtId="0" fontId="22" fillId="0" borderId="13" xfId="0" applyFont="1" applyBorder="1" applyAlignment="1">
      <alignment horizontal="left" vertical="top"/>
    </xf>
    <xf numFmtId="0" fontId="21" fillId="33" borderId="31" xfId="0" applyFont="1" applyFill="1" applyBorder="1" applyAlignment="1">
      <alignment horizontal="left"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22" fillId="0" borderId="25" xfId="0" applyFont="1" applyBorder="1" applyAlignment="1">
      <alignment horizontal="right"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1" fillId="33" borderId="35" xfId="0" applyFont="1" applyFill="1" applyBorder="1" applyAlignment="1">
      <alignment horizontal="left" vertical="center"/>
    </xf>
    <xf numFmtId="0" fontId="22" fillId="0" borderId="38" xfId="0" applyFont="1" applyBorder="1" applyAlignment="1">
      <alignment horizontal="left" vertical="center" shrinkToFit="1"/>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0" fillId="0" borderId="13" xfId="0" applyBorder="1" applyAlignment="1">
      <alignment horizontal="center" vertical="center"/>
    </xf>
    <xf numFmtId="0" fontId="22" fillId="0" borderId="13" xfId="0" applyFont="1"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19"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48" xfId="0" applyFont="1" applyBorder="1" applyAlignment="1">
      <alignment horizontal="right" vertical="center"/>
    </xf>
    <xf numFmtId="0" fontId="21" fillId="0" borderId="38" xfId="0" applyFont="1" applyBorder="1" applyAlignment="1">
      <alignment horizontal="center"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36" fillId="33" borderId="13" xfId="0" applyFont="1" applyFill="1" applyBorder="1" applyAlignment="1">
      <alignment horizontal="center" vertical="center" wrapText="1"/>
    </xf>
    <xf numFmtId="0" fontId="22" fillId="0" borderId="0" xfId="0" applyFont="1" applyAlignment="1">
      <alignment horizontal="righ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49" fontId="27" fillId="0" borderId="38" xfId="42" applyNumberFormat="1" applyFill="1" applyBorder="1" applyAlignment="1">
      <alignment horizontal="left" vertical="center"/>
    </xf>
    <xf numFmtId="49" fontId="0" fillId="0" borderId="38" xfId="0" applyNumberFormat="1" applyBorder="1" applyAlignment="1">
      <alignment horizontal="left" vertical="center"/>
    </xf>
    <xf numFmtId="0" fontId="22" fillId="0" borderId="36" xfId="0" applyFont="1" applyBorder="1" applyAlignment="1">
      <alignment horizontal="right" vertical="center"/>
    </xf>
    <xf numFmtId="0" fontId="22" fillId="0" borderId="37" xfId="0" applyFont="1" applyBorder="1" applyAlignment="1">
      <alignment horizontal="righ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22" fillId="0" borderId="38" xfId="0" applyFont="1" applyBorder="1" applyAlignment="1">
      <alignment horizontal="left" vertical="center"/>
    </xf>
    <xf numFmtId="0" fontId="22" fillId="0" borderId="15" xfId="0" applyFont="1" applyBorder="1" applyAlignment="1">
      <alignment horizontal="right" vertical="center"/>
    </xf>
    <xf numFmtId="0" fontId="22" fillId="0" borderId="34" xfId="0" applyFont="1" applyBorder="1" applyAlignment="1">
      <alignment horizontal="center" vertical="center"/>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0" fillId="0" borderId="78" xfId="0" applyBorder="1" applyAlignment="1">
      <alignment horizontal="center" vertical="center"/>
    </xf>
    <xf numFmtId="0" fontId="21" fillId="0" borderId="36" xfId="0" applyFont="1" applyBorder="1" applyAlignment="1">
      <alignment horizontal="center"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0" fillId="0" borderId="79"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32" xfId="0" applyBorder="1" applyAlignment="1">
      <alignment horizontal="left" vertical="center" wrapText="1"/>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2" fillId="0" borderId="18" xfId="0" applyFont="1" applyBorder="1" applyAlignment="1">
      <alignment horizontal="right" vertical="center"/>
    </xf>
    <xf numFmtId="0" fontId="21" fillId="0" borderId="22" xfId="0" applyFont="1"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56" xfId="0" applyBorder="1" applyAlignment="1">
      <alignment horizontal="left" vertical="center" wrapText="1"/>
    </xf>
    <xf numFmtId="0" fontId="0" fillId="0" borderId="22" xfId="0" applyBorder="1" applyAlignment="1">
      <alignment horizontal="left" vertical="center" wrapText="1"/>
    </xf>
    <xf numFmtId="0" fontId="43" fillId="0" borderId="0" xfId="44" applyFont="1" applyAlignment="1">
      <alignment horizontal="left" vertical="center" wrapText="1"/>
    </xf>
    <xf numFmtId="0" fontId="43" fillId="0" borderId="0" xfId="44" applyFont="1" applyAlignment="1">
      <alignment vertical="top" wrapText="1"/>
    </xf>
    <xf numFmtId="0" fontId="43" fillId="0" borderId="0" xfId="44" applyFont="1" applyAlignment="1">
      <alignment vertical="center" wrapText="1"/>
    </xf>
    <xf numFmtId="0" fontId="43" fillId="0" borderId="0" xfId="44" applyFont="1" applyAlignment="1">
      <alignment wrapText="1"/>
    </xf>
    <xf numFmtId="0" fontId="1" fillId="0" borderId="0" xfId="44" applyAlignment="1">
      <alignment vertical="center"/>
    </xf>
    <xf numFmtId="0" fontId="42" fillId="0" borderId="0" xfId="44" applyFont="1" applyAlignment="1">
      <alignment wrapText="1"/>
    </xf>
    <xf numFmtId="0" fontId="44" fillId="0" borderId="0" xfId="44" applyFont="1" applyAlignment="1">
      <alignment wrapText="1"/>
    </xf>
    <xf numFmtId="0" fontId="1" fillId="0" borderId="0" xfId="44" applyAlignment="1">
      <alignment vertical="top"/>
    </xf>
    <xf numFmtId="0" fontId="40" fillId="0" borderId="0" xfId="44" applyFont="1" applyAlignment="1">
      <alignment horizontal="center" vertical="top" wrapText="1"/>
    </xf>
    <xf numFmtId="0" fontId="1" fillId="0" borderId="0" xfId="44" applyAlignment="1">
      <alignment horizontal="center" vertical="top"/>
    </xf>
    <xf numFmtId="0" fontId="42" fillId="0" borderId="0" xfId="44" applyFont="1" applyAlignment="1">
      <alignment vertical="top" wrapText="1"/>
    </xf>
    <xf numFmtId="0" fontId="48" fillId="0" borderId="0" xfId="44" applyFont="1" applyAlignment="1">
      <alignment vertical="top" wrapText="1"/>
    </xf>
    <xf numFmtId="0" fontId="41" fillId="0" borderId="0" xfId="44" applyFont="1" applyAlignment="1">
      <alignment vertical="top" wrapText="1"/>
    </xf>
    <xf numFmtId="0" fontId="43" fillId="0" borderId="0" xfId="44" applyFont="1" applyAlignment="1">
      <alignment horizontal="center" vertical="top" wrapText="1"/>
    </xf>
    <xf numFmtId="0" fontId="43" fillId="0" borderId="0" xfId="44" applyFont="1" applyAlignment="1"/>
    <xf numFmtId="0" fontId="43" fillId="0" borderId="0" xfId="44" applyFont="1" applyAlignment="1">
      <alignment horizontal="right" vertical="center" wrapText="1"/>
    </xf>
    <xf numFmtId="0" fontId="1" fillId="0" borderId="0" xfId="44" applyAlignment="1">
      <alignment horizontal="right" vertical="center"/>
    </xf>
    <xf numFmtId="0" fontId="49" fillId="0" borderId="13"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記入漏れ確認!$D$6" lockText="1" noThreeD="1"/>
</file>

<file path=xl/ctrlProps/ctrlProp2.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xdr:row>
          <xdr:rowOff>66675</xdr:rowOff>
        </xdr:from>
        <xdr:to>
          <xdr:col>2</xdr:col>
          <xdr:colOff>200025</xdr:colOff>
          <xdr:row>1</xdr:row>
          <xdr:rowOff>371475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xdr:row>
          <xdr:rowOff>47625</xdr:rowOff>
        </xdr:from>
        <xdr:to>
          <xdr:col>2</xdr:col>
          <xdr:colOff>190500</xdr:colOff>
          <xdr:row>1</xdr:row>
          <xdr:rowOff>352425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101600</xdr:colOff>
      <xdr:row>7</xdr:row>
      <xdr:rowOff>222250</xdr:rowOff>
    </xdr:from>
    <xdr:to>
      <xdr:col>2</xdr:col>
      <xdr:colOff>3225800</xdr:colOff>
      <xdr:row>8</xdr:row>
      <xdr:rowOff>432442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73050" y="1778000"/>
          <a:ext cx="5638800" cy="4387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B2:AL59"/>
  <sheetViews>
    <sheetView showGridLines="0" tabSelected="1" view="pageBreakPreview" zoomScale="90" zoomScaleNormal="90" zoomScaleSheetLayoutView="90" workbookViewId="0">
      <selection activeCell="AN15" sqref="AN15"/>
    </sheetView>
  </sheetViews>
  <sheetFormatPr defaultRowHeight="14.25"/>
  <cols>
    <col min="1" max="2" width="2.375" customWidth="1"/>
    <col min="3" max="3" width="3.25" customWidth="1"/>
    <col min="4" max="4" width="3.875" customWidth="1"/>
    <col min="5" max="9" width="2.375" customWidth="1"/>
    <col min="10" max="10" width="3.125" customWidth="1"/>
    <col min="11" max="13" width="2.375" customWidth="1"/>
    <col min="14" max="14" width="3" customWidth="1"/>
    <col min="15" max="23" width="2.375" customWidth="1"/>
    <col min="24" max="24" width="3.125" customWidth="1"/>
    <col min="25" max="32" width="2.375" customWidth="1"/>
    <col min="33" max="33" width="3.5" bestFit="1" customWidth="1"/>
    <col min="34" max="34" width="2.375" customWidth="1"/>
    <col min="36" max="36" width="9.375" bestFit="1" customWidth="1"/>
  </cols>
  <sheetData>
    <row r="2" spans="2:36" ht="33.6" customHeight="1">
      <c r="B2" s="100"/>
      <c r="C2" s="100"/>
      <c r="D2" s="101" t="s">
        <v>0</v>
      </c>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75"/>
      <c r="AG2" s="76"/>
      <c r="AH2" s="27"/>
    </row>
    <row r="3" spans="2:36" ht="5.0999999999999996" customHeight="1"/>
    <row r="4" spans="2:36" ht="25.7" customHeight="1">
      <c r="B4" s="141" t="s">
        <v>1</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27"/>
    </row>
    <row r="5" spans="2:36">
      <c r="B5" s="2" t="s">
        <v>2</v>
      </c>
      <c r="C5" s="1"/>
      <c r="D5" s="2"/>
      <c r="E5" s="2"/>
      <c r="F5" s="2"/>
      <c r="G5" s="2"/>
      <c r="H5" s="2"/>
      <c r="I5" s="2"/>
      <c r="J5" s="2"/>
      <c r="K5" s="2"/>
      <c r="L5" s="2"/>
      <c r="M5" s="2"/>
      <c r="N5" s="2"/>
      <c r="O5" s="2"/>
      <c r="P5" s="2"/>
      <c r="Q5" s="2"/>
      <c r="R5" s="2"/>
      <c r="S5" s="2"/>
      <c r="T5" s="2"/>
      <c r="U5" s="2"/>
      <c r="V5" s="35" t="s">
        <v>3</v>
      </c>
      <c r="W5" s="142"/>
      <c r="X5" s="143"/>
      <c r="Y5" s="39" t="s">
        <v>4</v>
      </c>
      <c r="Z5" s="142"/>
      <c r="AA5" s="143"/>
      <c r="AB5" s="40" t="s">
        <v>5</v>
      </c>
      <c r="AC5" s="144"/>
      <c r="AD5" s="143"/>
      <c r="AE5" s="40" t="s">
        <v>6</v>
      </c>
      <c r="AF5" s="145" t="s">
        <v>7</v>
      </c>
      <c r="AG5" s="145"/>
      <c r="AJ5" s="8"/>
    </row>
    <row r="6" spans="2:36" ht="15"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c r="B7" s="112"/>
      <c r="C7" s="113"/>
      <c r="D7" s="114"/>
      <c r="E7" s="124" t="s">
        <v>9</v>
      </c>
      <c r="F7" s="124"/>
      <c r="G7" s="124"/>
      <c r="H7" s="124"/>
      <c r="I7" s="124"/>
      <c r="J7" s="124"/>
      <c r="K7" s="124"/>
      <c r="L7" s="124"/>
      <c r="M7" s="124" t="s">
        <v>10</v>
      </c>
      <c r="N7" s="124"/>
      <c r="O7" s="124"/>
      <c r="P7" s="124"/>
      <c r="Q7" s="124"/>
      <c r="R7" s="124"/>
      <c r="S7" s="124"/>
      <c r="T7" s="124"/>
      <c r="U7" s="124" t="s">
        <v>11</v>
      </c>
      <c r="V7" s="124"/>
      <c r="W7" s="165"/>
      <c r="X7" s="165"/>
      <c r="Y7" s="165"/>
      <c r="Z7" s="165"/>
      <c r="AA7" s="165"/>
      <c r="AB7" s="165"/>
      <c r="AC7" s="126" t="s">
        <v>12</v>
      </c>
      <c r="AD7" s="127"/>
      <c r="AE7" s="127"/>
      <c r="AF7" s="127"/>
      <c r="AG7" s="128"/>
    </row>
    <row r="8" spans="2:36">
      <c r="B8" s="109" t="s">
        <v>13</v>
      </c>
      <c r="C8" s="110"/>
      <c r="D8" s="111"/>
      <c r="E8" s="125"/>
      <c r="F8" s="125"/>
      <c r="G8" s="125"/>
      <c r="H8" s="125"/>
      <c r="I8" s="125"/>
      <c r="J8" s="125"/>
      <c r="K8" s="125"/>
      <c r="L8" s="125"/>
      <c r="M8" s="125"/>
      <c r="N8" s="125"/>
      <c r="O8" s="125"/>
      <c r="P8" s="125"/>
      <c r="Q8" s="125"/>
      <c r="R8" s="125"/>
      <c r="S8" s="125"/>
      <c r="T8" s="125"/>
      <c r="U8" s="115" t="s">
        <v>14</v>
      </c>
      <c r="V8" s="115"/>
      <c r="W8" s="123"/>
      <c r="X8" s="123"/>
      <c r="Y8" s="123"/>
      <c r="Z8" s="123"/>
      <c r="AA8" s="123"/>
      <c r="AB8" s="123"/>
      <c r="AC8" s="129"/>
      <c r="AD8" s="129"/>
      <c r="AE8" s="129"/>
      <c r="AF8" s="129"/>
      <c r="AG8" s="130"/>
    </row>
    <row r="9" spans="2:36" ht="15.6" customHeight="1">
      <c r="B9" s="109" t="s">
        <v>15</v>
      </c>
      <c r="C9" s="110"/>
      <c r="D9" s="111"/>
      <c r="E9" s="125"/>
      <c r="F9" s="125"/>
      <c r="G9" s="125"/>
      <c r="H9" s="125"/>
      <c r="I9" s="125"/>
      <c r="J9" s="125"/>
      <c r="K9" s="125"/>
      <c r="L9" s="125"/>
      <c r="M9" s="125"/>
      <c r="N9" s="125"/>
      <c r="O9" s="125"/>
      <c r="P9" s="125"/>
      <c r="Q9" s="125"/>
      <c r="R9" s="125"/>
      <c r="S9" s="125"/>
      <c r="T9" s="125"/>
      <c r="U9" s="115" t="s">
        <v>16</v>
      </c>
      <c r="V9" s="115"/>
      <c r="W9" s="123"/>
      <c r="X9" s="123"/>
      <c r="Y9" s="123"/>
      <c r="Z9" s="123"/>
      <c r="AA9" s="123"/>
      <c r="AB9" s="123"/>
      <c r="AC9" s="129"/>
      <c r="AD9" s="129"/>
      <c r="AE9" s="129"/>
      <c r="AF9" s="129"/>
      <c r="AG9" s="130"/>
    </row>
    <row r="10" spans="2:36">
      <c r="B10" s="109" t="s">
        <v>17</v>
      </c>
      <c r="C10" s="110"/>
      <c r="D10" s="111"/>
      <c r="E10" s="125"/>
      <c r="F10" s="125"/>
      <c r="G10" s="125"/>
      <c r="H10" s="125"/>
      <c r="I10" s="125"/>
      <c r="J10" s="125"/>
      <c r="K10" s="125"/>
      <c r="L10" s="125"/>
      <c r="M10" s="125"/>
      <c r="N10" s="125"/>
      <c r="O10" s="125"/>
      <c r="P10" s="125"/>
      <c r="Q10" s="125"/>
      <c r="R10" s="125"/>
      <c r="S10" s="125"/>
      <c r="T10" s="125"/>
      <c r="U10" s="122" t="s">
        <v>18</v>
      </c>
      <c r="V10" s="122"/>
      <c r="W10" s="122"/>
      <c r="X10" s="122"/>
      <c r="Y10" s="122"/>
      <c r="Z10" s="122"/>
      <c r="AA10" s="122"/>
      <c r="AB10" s="122"/>
      <c r="AC10" s="129"/>
      <c r="AD10" s="129"/>
      <c r="AE10" s="129"/>
      <c r="AF10" s="129"/>
      <c r="AG10" s="130"/>
    </row>
    <row r="11" spans="2:36">
      <c r="B11" s="109" t="s">
        <v>19</v>
      </c>
      <c r="C11" s="110"/>
      <c r="D11" s="111"/>
      <c r="E11" s="155"/>
      <c r="F11" s="156"/>
      <c r="G11" s="40" t="s">
        <v>4</v>
      </c>
      <c r="H11" s="163"/>
      <c r="I11" s="164"/>
      <c r="J11" s="41" t="s">
        <v>5</v>
      </c>
      <c r="K11" s="155"/>
      <c r="L11" s="142"/>
      <c r="M11" s="41" t="s">
        <v>6</v>
      </c>
      <c r="N11" s="157" t="str">
        <f>IFERROR(DATEDIF(DATE($E$11,$H$11,$K$11),DATE($W$5,$Z$5,$AC$5),"Y"),"###")</f>
        <v>###</v>
      </c>
      <c r="O11" s="158"/>
      <c r="P11" s="3" t="s">
        <v>20</v>
      </c>
      <c r="Q11" s="159" t="s">
        <v>21</v>
      </c>
      <c r="R11" s="160"/>
      <c r="S11" s="161" t="s">
        <v>22</v>
      </c>
      <c r="T11" s="162"/>
      <c r="U11" s="166"/>
      <c r="V11" s="166"/>
      <c r="W11" s="166"/>
      <c r="X11" s="166"/>
      <c r="Y11" s="166"/>
      <c r="Z11" s="166"/>
      <c r="AA11" s="166"/>
      <c r="AB11" s="166"/>
      <c r="AC11" s="129"/>
      <c r="AD11" s="129"/>
      <c r="AE11" s="129"/>
      <c r="AF11" s="129"/>
      <c r="AG11" s="130"/>
      <c r="AJ11" s="8"/>
    </row>
    <row r="12" spans="2:36">
      <c r="B12" s="167" t="s">
        <v>23</v>
      </c>
      <c r="C12" s="115"/>
      <c r="D12" s="115"/>
      <c r="E12" s="38" t="s">
        <v>24</v>
      </c>
      <c r="F12" s="131"/>
      <c r="G12" s="131"/>
      <c r="H12" s="131"/>
      <c r="I12" s="131"/>
      <c r="J12" s="132"/>
      <c r="K12" s="133"/>
      <c r="L12" s="133"/>
      <c r="M12" s="133"/>
      <c r="N12" s="133"/>
      <c r="O12" s="133"/>
      <c r="P12" s="133"/>
      <c r="Q12" s="133"/>
      <c r="R12" s="133"/>
      <c r="S12" s="133"/>
      <c r="T12" s="134"/>
      <c r="U12" s="122" t="s">
        <v>25</v>
      </c>
      <c r="V12" s="122"/>
      <c r="W12" s="122"/>
      <c r="X12" s="122"/>
      <c r="Y12" s="122"/>
      <c r="Z12" s="122"/>
      <c r="AA12" s="119" t="s">
        <v>26</v>
      </c>
      <c r="AB12" s="119"/>
      <c r="AC12" s="129"/>
      <c r="AD12" s="129"/>
      <c r="AE12" s="129"/>
      <c r="AF12" s="129"/>
      <c r="AG12" s="130"/>
    </row>
    <row r="13" spans="2:36" ht="28.35" customHeight="1">
      <c r="B13" s="167"/>
      <c r="C13" s="115"/>
      <c r="D13" s="115"/>
      <c r="E13" s="152"/>
      <c r="F13" s="152"/>
      <c r="G13" s="152"/>
      <c r="H13" s="152"/>
      <c r="I13" s="152"/>
      <c r="J13" s="152"/>
      <c r="K13" s="152"/>
      <c r="L13" s="152"/>
      <c r="M13" s="152"/>
      <c r="N13" s="152"/>
      <c r="O13" s="152"/>
      <c r="P13" s="152"/>
      <c r="Q13" s="152"/>
      <c r="R13" s="152"/>
      <c r="S13" s="152"/>
      <c r="T13" s="152"/>
      <c r="U13" s="122" t="s">
        <v>27</v>
      </c>
      <c r="V13" s="122"/>
      <c r="W13" s="122"/>
      <c r="X13" s="122"/>
      <c r="Y13" s="120" t="s">
        <v>26</v>
      </c>
      <c r="Z13" s="120"/>
      <c r="AA13" s="120"/>
      <c r="AB13" s="120"/>
      <c r="AC13" s="120"/>
      <c r="AD13" s="120"/>
      <c r="AE13" s="120"/>
      <c r="AF13" s="120"/>
      <c r="AG13" s="121"/>
    </row>
    <row r="14" spans="2:36" ht="15" thickBot="1">
      <c r="B14" s="106" t="s">
        <v>28</v>
      </c>
      <c r="C14" s="107"/>
      <c r="D14" s="108"/>
      <c r="E14" s="153"/>
      <c r="F14" s="154"/>
      <c r="G14" s="154"/>
      <c r="H14" s="154"/>
      <c r="I14" s="154"/>
      <c r="J14" s="154"/>
      <c r="K14" s="154"/>
      <c r="L14" s="154"/>
      <c r="M14" s="154"/>
      <c r="N14" s="154"/>
      <c r="O14" s="154"/>
      <c r="P14" s="154"/>
      <c r="Q14" s="154"/>
      <c r="R14" s="154"/>
      <c r="S14" s="154"/>
      <c r="T14" s="154"/>
      <c r="U14" s="146" t="s">
        <v>29</v>
      </c>
      <c r="V14" s="146"/>
      <c r="W14" s="146"/>
      <c r="X14" s="146"/>
      <c r="Y14" s="147"/>
      <c r="Z14" s="148"/>
      <c r="AA14" s="42" t="s">
        <v>4</v>
      </c>
      <c r="AB14" s="149"/>
      <c r="AC14" s="150"/>
      <c r="AD14" s="43" t="s">
        <v>5</v>
      </c>
      <c r="AE14" s="151"/>
      <c r="AF14" s="150"/>
      <c r="AG14" s="6" t="s">
        <v>6</v>
      </c>
    </row>
    <row r="15" spans="2:36">
      <c r="B15" s="77" t="s">
        <v>30</v>
      </c>
    </row>
    <row r="16" spans="2:36" ht="6" customHeight="1" thickBot="1">
      <c r="B16" s="77"/>
    </row>
    <row r="17" spans="2:34">
      <c r="B17" s="240" t="s">
        <v>31</v>
      </c>
      <c r="C17" s="241"/>
      <c r="D17" s="241"/>
      <c r="E17" s="242" t="s">
        <v>32</v>
      </c>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4"/>
    </row>
    <row r="18" spans="2:34">
      <c r="B18" s="167" t="s">
        <v>33</v>
      </c>
      <c r="C18" s="115"/>
      <c r="D18" s="115"/>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1"/>
    </row>
    <row r="19" spans="2:34" ht="15" thickBot="1">
      <c r="B19" s="245" t="s">
        <v>34</v>
      </c>
      <c r="C19" s="246"/>
      <c r="D19" s="246"/>
      <c r="E19" s="246" t="s">
        <v>35</v>
      </c>
      <c r="F19" s="246"/>
      <c r="G19" s="246"/>
      <c r="H19" s="247"/>
      <c r="I19" s="248"/>
      <c r="J19" s="248"/>
      <c r="K19" s="248"/>
      <c r="L19" s="248"/>
      <c r="M19" s="248"/>
      <c r="N19" s="248"/>
      <c r="O19" s="248"/>
      <c r="P19" s="249"/>
      <c r="Q19" s="206" t="s">
        <v>36</v>
      </c>
      <c r="R19" s="107"/>
      <c r="S19" s="107"/>
      <c r="T19" s="107"/>
      <c r="U19" s="107"/>
      <c r="V19" s="108"/>
      <c r="W19" s="247"/>
      <c r="X19" s="248"/>
      <c r="Y19" s="248"/>
      <c r="Z19" s="248"/>
      <c r="AA19" s="248"/>
      <c r="AB19" s="248"/>
      <c r="AC19" s="248"/>
      <c r="AD19" s="248"/>
      <c r="AE19" s="248"/>
      <c r="AF19" s="248"/>
      <c r="AG19" s="250"/>
    </row>
    <row r="20" spans="2:34" ht="6.6" customHeight="1"/>
    <row r="21" spans="2:34" ht="23.25" thickBot="1">
      <c r="B21" s="4" t="s">
        <v>37</v>
      </c>
      <c r="C21" s="4"/>
      <c r="E21" t="s" ph="1">
        <v>38</v>
      </c>
    </row>
    <row r="22" spans="2:34">
      <c r="B22" s="184" t="s">
        <v>39</v>
      </c>
      <c r="C22" s="185"/>
      <c r="D22" s="185"/>
      <c r="E22" s="174"/>
      <c r="F22" s="175"/>
      <c r="G22" s="175"/>
      <c r="H22" s="175"/>
      <c r="I22" s="175"/>
      <c r="J22" s="175"/>
      <c r="K22" s="175"/>
      <c r="L22" s="175"/>
      <c r="M22" s="175"/>
      <c r="N22" s="175"/>
      <c r="O22" s="175"/>
      <c r="P22" s="175"/>
      <c r="Q22" s="175"/>
      <c r="R22" s="175"/>
      <c r="S22" s="175"/>
      <c r="T22" s="175"/>
      <c r="U22" s="175"/>
      <c r="V22" s="175"/>
      <c r="W22" s="176"/>
      <c r="X22" s="188"/>
      <c r="Y22" s="188"/>
      <c r="Z22" s="11" t="s">
        <v>4</v>
      </c>
      <c r="AA22" s="188"/>
      <c r="AB22" s="188"/>
      <c r="AC22" s="11" t="s">
        <v>5</v>
      </c>
      <c r="AD22" s="138" t="s">
        <v>40</v>
      </c>
      <c r="AE22" s="139"/>
      <c r="AF22" s="139"/>
      <c r="AG22" s="140"/>
    </row>
    <row r="23" spans="2:34">
      <c r="B23" s="186"/>
      <c r="C23" s="187"/>
      <c r="D23" s="187"/>
      <c r="E23" s="177"/>
      <c r="F23" s="178"/>
      <c r="G23" s="178"/>
      <c r="H23" s="178"/>
      <c r="I23" s="178"/>
      <c r="J23" s="178"/>
      <c r="K23" s="178"/>
      <c r="L23" s="178"/>
      <c r="M23" s="178"/>
      <c r="N23" s="178"/>
      <c r="O23" s="178"/>
      <c r="P23" s="178"/>
      <c r="Q23" s="178"/>
      <c r="R23" s="178"/>
      <c r="S23" s="178"/>
      <c r="T23" s="178"/>
      <c r="U23" s="178"/>
      <c r="V23" s="178"/>
      <c r="W23" s="179"/>
      <c r="X23" s="155"/>
      <c r="Y23" s="155"/>
      <c r="Z23" s="9" t="s">
        <v>4</v>
      </c>
      <c r="AA23" s="155"/>
      <c r="AB23" s="155"/>
      <c r="AC23" s="9" t="s">
        <v>5</v>
      </c>
      <c r="AD23" s="171" t="s">
        <v>41</v>
      </c>
      <c r="AE23" s="172"/>
      <c r="AF23" s="172"/>
      <c r="AG23" s="173"/>
    </row>
    <row r="24" spans="2:34">
      <c r="B24" s="180" t="s">
        <v>42</v>
      </c>
      <c r="C24" s="181"/>
      <c r="D24" s="181"/>
      <c r="E24" s="116" t="s">
        <v>43</v>
      </c>
      <c r="F24" s="117"/>
      <c r="G24" s="117"/>
      <c r="H24" s="117"/>
      <c r="I24" s="117"/>
      <c r="J24" s="117"/>
      <c r="K24" s="117"/>
      <c r="L24" s="117"/>
      <c r="M24" s="117"/>
      <c r="N24" s="117"/>
      <c r="O24" s="117"/>
      <c r="P24" s="117"/>
      <c r="Q24" s="117"/>
      <c r="R24" s="117"/>
      <c r="S24" s="117"/>
      <c r="T24" s="117"/>
      <c r="U24" s="117"/>
      <c r="V24" s="117"/>
      <c r="W24" s="118"/>
      <c r="X24" s="155"/>
      <c r="Y24" s="155"/>
      <c r="Z24" s="9" t="s">
        <v>4</v>
      </c>
      <c r="AA24" s="155"/>
      <c r="AB24" s="155"/>
      <c r="AC24" s="9" t="s">
        <v>5</v>
      </c>
      <c r="AD24" s="171" t="s">
        <v>44</v>
      </c>
      <c r="AE24" s="172"/>
      <c r="AF24" s="172"/>
      <c r="AG24" s="173"/>
      <c r="AH24" s="27"/>
    </row>
    <row r="25" spans="2:34">
      <c r="B25" s="180"/>
      <c r="C25" s="181"/>
      <c r="D25" s="181"/>
      <c r="E25" s="135" t="s">
        <v>45</v>
      </c>
      <c r="F25" s="136"/>
      <c r="G25" s="136"/>
      <c r="H25" s="136"/>
      <c r="I25" s="136"/>
      <c r="J25" s="136"/>
      <c r="K25" s="136"/>
      <c r="L25" s="136"/>
      <c r="M25" s="136"/>
      <c r="N25" s="136"/>
      <c r="O25" s="136"/>
      <c r="P25" s="136"/>
      <c r="Q25" s="136"/>
      <c r="R25" s="136"/>
      <c r="S25" s="136"/>
      <c r="T25" s="136"/>
      <c r="U25" s="136"/>
      <c r="V25" s="136"/>
      <c r="W25" s="137"/>
      <c r="X25" s="155"/>
      <c r="Y25" s="155"/>
      <c r="Z25" s="9" t="s">
        <v>4</v>
      </c>
      <c r="AA25" s="155"/>
      <c r="AB25" s="155"/>
      <c r="AC25" s="9" t="s">
        <v>5</v>
      </c>
      <c r="AD25" s="171" t="s">
        <v>44</v>
      </c>
      <c r="AE25" s="172"/>
      <c r="AF25" s="172"/>
      <c r="AG25" s="173"/>
      <c r="AH25" s="44"/>
    </row>
    <row r="26" spans="2:34">
      <c r="B26" s="182" t="s">
        <v>44</v>
      </c>
      <c r="C26" s="183"/>
      <c r="D26" s="183"/>
      <c r="E26" s="189"/>
      <c r="F26" s="190"/>
      <c r="G26" s="190"/>
      <c r="H26" s="190"/>
      <c r="I26" s="190"/>
      <c r="J26" s="190"/>
      <c r="K26" s="190"/>
      <c r="L26" s="190"/>
      <c r="M26" s="190"/>
      <c r="N26" s="190"/>
      <c r="O26" s="190"/>
      <c r="P26" s="190"/>
      <c r="Q26" s="190"/>
      <c r="R26" s="190"/>
      <c r="S26" s="190"/>
      <c r="T26" s="190"/>
      <c r="U26" s="190"/>
      <c r="V26" s="190"/>
      <c r="W26" s="191"/>
      <c r="X26" s="155"/>
      <c r="Y26" s="155"/>
      <c r="Z26" s="9" t="s">
        <v>4</v>
      </c>
      <c r="AA26" s="155"/>
      <c r="AB26" s="155"/>
      <c r="AC26" s="9" t="s">
        <v>5</v>
      </c>
      <c r="AD26" s="171" t="s">
        <v>44</v>
      </c>
      <c r="AE26" s="172"/>
      <c r="AF26" s="172"/>
      <c r="AG26" s="173"/>
      <c r="AH26" s="44"/>
    </row>
    <row r="27" spans="2:34">
      <c r="B27" s="182"/>
      <c r="C27" s="183"/>
      <c r="D27" s="183"/>
      <c r="E27" s="192"/>
      <c r="F27" s="193"/>
      <c r="G27" s="193"/>
      <c r="H27" s="193"/>
      <c r="I27" s="193"/>
      <c r="J27" s="193"/>
      <c r="K27" s="193"/>
      <c r="L27" s="193"/>
      <c r="M27" s="193"/>
      <c r="N27" s="193"/>
      <c r="O27" s="193"/>
      <c r="P27" s="193"/>
      <c r="Q27" s="193"/>
      <c r="R27" s="193"/>
      <c r="S27" s="193"/>
      <c r="T27" s="193"/>
      <c r="U27" s="193"/>
      <c r="V27" s="193"/>
      <c r="W27" s="194"/>
      <c r="X27" s="155"/>
      <c r="Y27" s="155"/>
      <c r="Z27" s="9" t="s">
        <v>4</v>
      </c>
      <c r="AA27" s="155"/>
      <c r="AB27" s="155"/>
      <c r="AC27" s="9" t="s">
        <v>5</v>
      </c>
      <c r="AD27" s="171" t="s">
        <v>44</v>
      </c>
      <c r="AE27" s="172"/>
      <c r="AF27" s="172"/>
      <c r="AG27" s="173"/>
      <c r="AH27" s="44"/>
    </row>
    <row r="28" spans="2:34">
      <c r="B28" s="182" t="s">
        <v>44</v>
      </c>
      <c r="C28" s="183"/>
      <c r="D28" s="183"/>
      <c r="E28" s="116"/>
      <c r="F28" s="117"/>
      <c r="G28" s="117"/>
      <c r="H28" s="117"/>
      <c r="I28" s="117"/>
      <c r="J28" s="117"/>
      <c r="K28" s="117"/>
      <c r="L28" s="117"/>
      <c r="M28" s="117"/>
      <c r="N28" s="117"/>
      <c r="O28" s="117"/>
      <c r="P28" s="117"/>
      <c r="Q28" s="117"/>
      <c r="R28" s="117"/>
      <c r="S28" s="117"/>
      <c r="T28" s="117"/>
      <c r="U28" s="117"/>
      <c r="V28" s="117"/>
      <c r="W28" s="118"/>
      <c r="X28" s="155"/>
      <c r="Y28" s="155"/>
      <c r="Z28" s="9" t="s">
        <v>4</v>
      </c>
      <c r="AA28" s="155"/>
      <c r="AB28" s="155"/>
      <c r="AC28" s="9" t="s">
        <v>5</v>
      </c>
      <c r="AD28" s="171" t="s">
        <v>44</v>
      </c>
      <c r="AE28" s="172"/>
      <c r="AF28" s="172"/>
      <c r="AG28" s="173"/>
      <c r="AH28" s="44"/>
    </row>
    <row r="29" spans="2:34">
      <c r="B29" s="182"/>
      <c r="C29" s="183"/>
      <c r="D29" s="183"/>
      <c r="E29" s="192"/>
      <c r="F29" s="193"/>
      <c r="G29" s="193"/>
      <c r="H29" s="193"/>
      <c r="I29" s="193"/>
      <c r="J29" s="193"/>
      <c r="K29" s="193"/>
      <c r="L29" s="193"/>
      <c r="M29" s="193"/>
      <c r="N29" s="193"/>
      <c r="O29" s="193"/>
      <c r="P29" s="193"/>
      <c r="Q29" s="193"/>
      <c r="R29" s="193"/>
      <c r="S29" s="193"/>
      <c r="T29" s="193"/>
      <c r="U29" s="193"/>
      <c r="V29" s="193"/>
      <c r="W29" s="194"/>
      <c r="X29" s="155"/>
      <c r="Y29" s="155"/>
      <c r="Z29" s="9" t="s">
        <v>4</v>
      </c>
      <c r="AA29" s="155"/>
      <c r="AB29" s="155"/>
      <c r="AC29" s="9" t="s">
        <v>5</v>
      </c>
      <c r="AD29" s="171" t="s">
        <v>44</v>
      </c>
      <c r="AE29" s="172"/>
      <c r="AF29" s="172"/>
      <c r="AG29" s="173"/>
      <c r="AH29" s="44"/>
    </row>
    <row r="30" spans="2:34" ht="14.25" customHeight="1">
      <c r="B30" s="180" t="s">
        <v>46</v>
      </c>
      <c r="C30" s="181"/>
      <c r="D30" s="181"/>
      <c r="E30" s="116" t="s">
        <v>47</v>
      </c>
      <c r="F30" s="117"/>
      <c r="G30" s="117"/>
      <c r="H30" s="117"/>
      <c r="I30" s="117"/>
      <c r="J30" s="117"/>
      <c r="K30" s="117"/>
      <c r="L30" s="117"/>
      <c r="M30" s="117"/>
      <c r="N30" s="117"/>
      <c r="O30" s="117"/>
      <c r="P30" s="117"/>
      <c r="Q30" s="117"/>
      <c r="R30" s="117"/>
      <c r="S30" s="117"/>
      <c r="T30" s="117"/>
      <c r="U30" s="117"/>
      <c r="V30" s="117"/>
      <c r="W30" s="118"/>
      <c r="X30" s="155"/>
      <c r="Y30" s="155"/>
      <c r="Z30" s="9" t="s">
        <v>4</v>
      </c>
      <c r="AA30" s="155"/>
      <c r="AB30" s="155"/>
      <c r="AC30" s="9" t="s">
        <v>5</v>
      </c>
      <c r="AD30" s="171" t="s">
        <v>44</v>
      </c>
      <c r="AE30" s="172"/>
      <c r="AF30" s="172"/>
      <c r="AG30" s="173"/>
      <c r="AH30" s="44"/>
    </row>
    <row r="31" spans="2:34">
      <c r="B31" s="180"/>
      <c r="C31" s="181"/>
      <c r="D31" s="181"/>
      <c r="E31" s="192" t="s">
        <v>48</v>
      </c>
      <c r="F31" s="193"/>
      <c r="G31" s="193"/>
      <c r="H31" s="193"/>
      <c r="I31" s="193"/>
      <c r="J31" s="193"/>
      <c r="K31" s="193"/>
      <c r="L31" s="193"/>
      <c r="M31" s="193"/>
      <c r="N31" s="193"/>
      <c r="O31" s="193"/>
      <c r="P31" s="193"/>
      <c r="Q31" s="193"/>
      <c r="R31" s="193"/>
      <c r="S31" s="193"/>
      <c r="T31" s="193"/>
      <c r="U31" s="193"/>
      <c r="V31" s="193"/>
      <c r="W31" s="194"/>
      <c r="X31" s="155"/>
      <c r="Y31" s="155"/>
      <c r="Z31" s="9" t="s">
        <v>4</v>
      </c>
      <c r="AA31" s="155"/>
      <c r="AB31" s="155"/>
      <c r="AC31" s="9" t="s">
        <v>5</v>
      </c>
      <c r="AD31" s="171" t="s">
        <v>44</v>
      </c>
      <c r="AE31" s="172"/>
      <c r="AF31" s="172"/>
      <c r="AG31" s="173"/>
      <c r="AH31" s="44"/>
    </row>
    <row r="32" spans="2:34" ht="14.25" customHeight="1">
      <c r="B32" s="180" t="s">
        <v>49</v>
      </c>
      <c r="C32" s="181"/>
      <c r="D32" s="181"/>
      <c r="E32" s="116" t="s">
        <v>43</v>
      </c>
      <c r="F32" s="117"/>
      <c r="G32" s="117"/>
      <c r="H32" s="117"/>
      <c r="I32" s="117"/>
      <c r="J32" s="117"/>
      <c r="K32" s="117"/>
      <c r="L32" s="117"/>
      <c r="M32" s="117"/>
      <c r="N32" s="117"/>
      <c r="O32" s="117"/>
      <c r="P32" s="117"/>
      <c r="Q32" s="117"/>
      <c r="R32" s="117"/>
      <c r="S32" s="117"/>
      <c r="T32" s="117"/>
      <c r="U32" s="117"/>
      <c r="V32" s="117"/>
      <c r="W32" s="118"/>
      <c r="X32" s="155"/>
      <c r="Y32" s="155"/>
      <c r="Z32" s="9" t="s">
        <v>4</v>
      </c>
      <c r="AA32" s="155"/>
      <c r="AB32" s="155"/>
      <c r="AC32" s="9" t="s">
        <v>5</v>
      </c>
      <c r="AD32" s="171" t="s">
        <v>44</v>
      </c>
      <c r="AE32" s="172"/>
      <c r="AF32" s="172"/>
      <c r="AG32" s="173"/>
      <c r="AH32" s="44"/>
    </row>
    <row r="33" spans="2:34">
      <c r="B33" s="180"/>
      <c r="C33" s="181"/>
      <c r="D33" s="181"/>
      <c r="E33" s="192" t="s">
        <v>50</v>
      </c>
      <c r="F33" s="193"/>
      <c r="G33" s="193"/>
      <c r="H33" s="193"/>
      <c r="I33" s="193"/>
      <c r="J33" s="193"/>
      <c r="K33" s="193"/>
      <c r="L33" s="193"/>
      <c r="M33" s="193"/>
      <c r="N33" s="193"/>
      <c r="O33" s="193"/>
      <c r="P33" s="193"/>
      <c r="Q33" s="193"/>
      <c r="R33" s="193"/>
      <c r="S33" s="193"/>
      <c r="T33" s="193"/>
      <c r="U33" s="193"/>
      <c r="V33" s="193"/>
      <c r="W33" s="194"/>
      <c r="X33" s="155"/>
      <c r="Y33" s="155"/>
      <c r="Z33" s="9" t="s">
        <v>4</v>
      </c>
      <c r="AA33" s="155"/>
      <c r="AB33" s="155"/>
      <c r="AC33" s="9" t="s">
        <v>5</v>
      </c>
      <c r="AD33" s="168" t="s">
        <v>44</v>
      </c>
      <c r="AE33" s="169"/>
      <c r="AF33" s="169"/>
      <c r="AG33" s="170"/>
      <c r="AH33" s="44"/>
    </row>
    <row r="34" spans="2:34">
      <c r="B34" s="202" t="s">
        <v>51</v>
      </c>
      <c r="C34" s="203"/>
      <c r="D34" s="203"/>
      <c r="E34" s="201" t="s">
        <v>52</v>
      </c>
      <c r="F34" s="110"/>
      <c r="G34" s="110"/>
      <c r="H34" s="111"/>
      <c r="I34" s="125" t="s">
        <v>53</v>
      </c>
      <c r="J34" s="125"/>
      <c r="K34" s="125"/>
      <c r="L34" s="125"/>
      <c r="M34" s="125"/>
      <c r="N34" s="125"/>
      <c r="O34" s="125"/>
      <c r="P34" s="125"/>
      <c r="Q34" s="125"/>
      <c r="R34" s="125"/>
      <c r="S34" s="125"/>
      <c r="T34" s="125"/>
      <c r="U34" s="115" t="s">
        <v>54</v>
      </c>
      <c r="V34" s="115"/>
      <c r="W34" s="115"/>
      <c r="X34" s="115"/>
      <c r="Y34" s="120" t="s">
        <v>53</v>
      </c>
      <c r="Z34" s="120"/>
      <c r="AA34" s="120"/>
      <c r="AB34" s="120"/>
      <c r="AC34" s="120"/>
      <c r="AD34" s="120"/>
      <c r="AE34" s="120"/>
      <c r="AF34" s="120"/>
      <c r="AG34" s="121"/>
    </row>
    <row r="35" spans="2:34" ht="15" thickBot="1">
      <c r="B35" s="204"/>
      <c r="C35" s="205"/>
      <c r="D35" s="205"/>
      <c r="E35" s="206" t="s">
        <v>55</v>
      </c>
      <c r="F35" s="107"/>
      <c r="G35" s="107"/>
      <c r="H35" s="108"/>
      <c r="I35" s="207"/>
      <c r="J35" s="207"/>
      <c r="K35" s="207"/>
      <c r="L35" s="207"/>
      <c r="M35" s="207"/>
      <c r="N35" s="207"/>
      <c r="O35" s="207"/>
      <c r="P35" s="207"/>
      <c r="Q35" s="207"/>
      <c r="R35" s="207"/>
      <c r="S35" s="207"/>
      <c r="T35" s="207"/>
      <c r="U35" s="107" t="s">
        <v>56</v>
      </c>
      <c r="V35" s="107"/>
      <c r="W35" s="107"/>
      <c r="X35" s="108"/>
      <c r="Y35" s="147"/>
      <c r="Z35" s="148"/>
      <c r="AA35" s="42" t="s">
        <v>4</v>
      </c>
      <c r="AB35" s="149"/>
      <c r="AC35" s="150"/>
      <c r="AD35" s="43" t="s">
        <v>5</v>
      </c>
      <c r="AE35" s="151"/>
      <c r="AF35" s="150"/>
      <c r="AG35" s="6" t="s">
        <v>6</v>
      </c>
      <c r="AH35" s="10"/>
    </row>
    <row r="36" spans="2:34" ht="6.6" customHeight="1"/>
    <row r="37" spans="2:34" ht="19.5">
      <c r="B37" s="4" t="s">
        <v>57</v>
      </c>
      <c r="C37" s="4"/>
      <c r="E37" t="s">
        <v>58</v>
      </c>
    </row>
    <row r="38" spans="2:34" ht="15" thickBot="1">
      <c r="B38" t="s">
        <v>59</v>
      </c>
    </row>
    <row r="39" spans="2:34">
      <c r="B39" s="195" t="s">
        <v>60</v>
      </c>
      <c r="C39" s="196"/>
      <c r="D39" s="196"/>
      <c r="E39" s="196"/>
      <c r="F39" s="196"/>
      <c r="G39" s="196"/>
      <c r="H39" s="7"/>
      <c r="I39" s="196" t="s">
        <v>61</v>
      </c>
      <c r="J39" s="196"/>
      <c r="K39" s="196"/>
      <c r="L39" s="196"/>
      <c r="M39" s="196"/>
      <c r="N39" s="197"/>
      <c r="O39" s="198" t="s">
        <v>62</v>
      </c>
      <c r="P39" s="199"/>
      <c r="Q39" s="199"/>
      <c r="R39" s="199"/>
      <c r="S39" s="199"/>
      <c r="T39" s="199"/>
      <c r="U39" s="199"/>
      <c r="V39" s="199"/>
      <c r="W39" s="199"/>
      <c r="X39" s="199"/>
      <c r="Y39" s="199"/>
      <c r="Z39" s="199"/>
      <c r="AA39" s="199"/>
      <c r="AB39" s="199"/>
      <c r="AC39" s="199"/>
      <c r="AD39" s="200"/>
      <c r="AE39" s="103" t="s">
        <v>63</v>
      </c>
      <c r="AF39" s="104"/>
      <c r="AG39" s="105"/>
    </row>
    <row r="40" spans="2:34" ht="14.25" customHeight="1">
      <c r="B40" s="208"/>
      <c r="C40" s="209"/>
      <c r="D40" s="129" t="s">
        <v>4</v>
      </c>
      <c r="E40" s="155"/>
      <c r="F40" s="155"/>
      <c r="G40" s="129" t="s">
        <v>5</v>
      </c>
      <c r="H40" s="212" t="s">
        <v>64</v>
      </c>
      <c r="I40" s="213" t="s">
        <v>44</v>
      </c>
      <c r="J40" s="213"/>
      <c r="K40" s="213"/>
      <c r="L40" s="213"/>
      <c r="M40" s="213"/>
      <c r="N40" s="213"/>
      <c r="O40" s="214"/>
      <c r="P40" s="214"/>
      <c r="Q40" s="214"/>
      <c r="R40" s="214"/>
      <c r="S40" s="214"/>
      <c r="T40" s="214"/>
      <c r="U40" s="214"/>
      <c r="V40" s="214"/>
      <c r="W40" s="214"/>
      <c r="X40" s="214"/>
      <c r="Y40" s="214"/>
      <c r="Z40" s="214"/>
      <c r="AA40" s="214"/>
      <c r="AB40" s="214"/>
      <c r="AC40" s="214"/>
      <c r="AD40" s="215"/>
      <c r="AE40" s="218" t="s">
        <v>44</v>
      </c>
      <c r="AF40" s="214"/>
      <c r="AG40" s="219"/>
    </row>
    <row r="41" spans="2:34">
      <c r="B41" s="210"/>
      <c r="C41" s="211"/>
      <c r="D41" s="129"/>
      <c r="E41" s="155"/>
      <c r="F41" s="155"/>
      <c r="G41" s="129"/>
      <c r="H41" s="212"/>
      <c r="I41" s="155"/>
      <c r="J41" s="155"/>
      <c r="K41" s="9" t="s">
        <v>4</v>
      </c>
      <c r="L41" s="155"/>
      <c r="M41" s="155"/>
      <c r="N41" s="9" t="s">
        <v>5</v>
      </c>
      <c r="O41" s="216"/>
      <c r="P41" s="216"/>
      <c r="Q41" s="216"/>
      <c r="R41" s="216"/>
      <c r="S41" s="216"/>
      <c r="T41" s="216"/>
      <c r="U41" s="216"/>
      <c r="V41" s="216"/>
      <c r="W41" s="216"/>
      <c r="X41" s="216"/>
      <c r="Y41" s="216"/>
      <c r="Z41" s="216"/>
      <c r="AA41" s="216"/>
      <c r="AB41" s="216"/>
      <c r="AC41" s="216"/>
      <c r="AD41" s="217"/>
      <c r="AE41" s="220"/>
      <c r="AF41" s="221"/>
      <c r="AG41" s="222"/>
    </row>
    <row r="42" spans="2:34" ht="14.25" customHeight="1">
      <c r="B42" s="208"/>
      <c r="C42" s="209"/>
      <c r="D42" s="129" t="s">
        <v>4</v>
      </c>
      <c r="E42" s="155"/>
      <c r="F42" s="155"/>
      <c r="G42" s="129" t="s">
        <v>5</v>
      </c>
      <c r="H42" s="212" t="s">
        <v>64</v>
      </c>
      <c r="I42" s="213" t="s">
        <v>44</v>
      </c>
      <c r="J42" s="213"/>
      <c r="K42" s="213"/>
      <c r="L42" s="213"/>
      <c r="M42" s="213"/>
      <c r="N42" s="213"/>
      <c r="O42" s="223"/>
      <c r="P42" s="224"/>
      <c r="Q42" s="224"/>
      <c r="R42" s="224"/>
      <c r="S42" s="224"/>
      <c r="T42" s="224"/>
      <c r="U42" s="224"/>
      <c r="V42" s="224"/>
      <c r="W42" s="224"/>
      <c r="X42" s="224"/>
      <c r="Y42" s="224"/>
      <c r="Z42" s="224"/>
      <c r="AA42" s="224"/>
      <c r="AB42" s="224"/>
      <c r="AC42" s="224"/>
      <c r="AD42" s="224"/>
      <c r="AE42" s="218" t="s">
        <v>44</v>
      </c>
      <c r="AF42" s="214"/>
      <c r="AG42" s="219"/>
    </row>
    <row r="43" spans="2:34">
      <c r="B43" s="210"/>
      <c r="C43" s="211"/>
      <c r="D43" s="129"/>
      <c r="E43" s="155"/>
      <c r="F43" s="155"/>
      <c r="G43" s="129"/>
      <c r="H43" s="212"/>
      <c r="I43" s="155"/>
      <c r="J43" s="155"/>
      <c r="K43" s="9" t="s">
        <v>4</v>
      </c>
      <c r="L43" s="155"/>
      <c r="M43" s="155"/>
      <c r="N43" s="9" t="s">
        <v>5</v>
      </c>
      <c r="O43" s="223"/>
      <c r="P43" s="224"/>
      <c r="Q43" s="224"/>
      <c r="R43" s="224"/>
      <c r="S43" s="224"/>
      <c r="T43" s="224"/>
      <c r="U43" s="224"/>
      <c r="V43" s="224"/>
      <c r="W43" s="224"/>
      <c r="X43" s="224"/>
      <c r="Y43" s="224"/>
      <c r="Z43" s="224"/>
      <c r="AA43" s="224"/>
      <c r="AB43" s="224"/>
      <c r="AC43" s="224"/>
      <c r="AD43" s="224"/>
      <c r="AE43" s="220"/>
      <c r="AF43" s="221"/>
      <c r="AG43" s="222"/>
    </row>
    <row r="44" spans="2:34" ht="14.25" customHeight="1">
      <c r="B44" s="208"/>
      <c r="C44" s="209"/>
      <c r="D44" s="129" t="s">
        <v>4</v>
      </c>
      <c r="E44" s="155"/>
      <c r="F44" s="155"/>
      <c r="G44" s="129" t="s">
        <v>5</v>
      </c>
      <c r="H44" s="212" t="s">
        <v>64</v>
      </c>
      <c r="I44" s="213" t="s">
        <v>44</v>
      </c>
      <c r="J44" s="213"/>
      <c r="K44" s="213"/>
      <c r="L44" s="213"/>
      <c r="M44" s="213"/>
      <c r="N44" s="213"/>
      <c r="O44" s="223"/>
      <c r="P44" s="224"/>
      <c r="Q44" s="224"/>
      <c r="R44" s="224"/>
      <c r="S44" s="224"/>
      <c r="T44" s="224"/>
      <c r="U44" s="224"/>
      <c r="V44" s="224"/>
      <c r="W44" s="224"/>
      <c r="X44" s="224"/>
      <c r="Y44" s="224"/>
      <c r="Z44" s="224"/>
      <c r="AA44" s="224"/>
      <c r="AB44" s="224"/>
      <c r="AC44" s="224"/>
      <c r="AD44" s="224"/>
      <c r="AE44" s="218" t="s">
        <v>44</v>
      </c>
      <c r="AF44" s="214"/>
      <c r="AG44" s="219"/>
    </row>
    <row r="45" spans="2:34">
      <c r="B45" s="210"/>
      <c r="C45" s="211"/>
      <c r="D45" s="129"/>
      <c r="E45" s="155"/>
      <c r="F45" s="155"/>
      <c r="G45" s="129"/>
      <c r="H45" s="212"/>
      <c r="I45" s="155"/>
      <c r="J45" s="155"/>
      <c r="K45" s="9" t="s">
        <v>4</v>
      </c>
      <c r="L45" s="155"/>
      <c r="M45" s="155"/>
      <c r="N45" s="9" t="s">
        <v>5</v>
      </c>
      <c r="O45" s="223"/>
      <c r="P45" s="224"/>
      <c r="Q45" s="224"/>
      <c r="R45" s="224"/>
      <c r="S45" s="224"/>
      <c r="T45" s="224"/>
      <c r="U45" s="224"/>
      <c r="V45" s="224"/>
      <c r="W45" s="224"/>
      <c r="X45" s="224"/>
      <c r="Y45" s="224"/>
      <c r="Z45" s="224"/>
      <c r="AA45" s="224"/>
      <c r="AB45" s="224"/>
      <c r="AC45" s="224"/>
      <c r="AD45" s="224"/>
      <c r="AE45" s="220"/>
      <c r="AF45" s="221"/>
      <c r="AG45" s="222"/>
    </row>
    <row r="46" spans="2:34" ht="14.25" customHeight="1">
      <c r="B46" s="208"/>
      <c r="C46" s="209"/>
      <c r="D46" s="129" t="s">
        <v>4</v>
      </c>
      <c r="E46" s="155"/>
      <c r="F46" s="155"/>
      <c r="G46" s="129" t="s">
        <v>5</v>
      </c>
      <c r="H46" s="212" t="s">
        <v>64</v>
      </c>
      <c r="I46" s="213" t="s">
        <v>44</v>
      </c>
      <c r="J46" s="213"/>
      <c r="K46" s="213"/>
      <c r="L46" s="213"/>
      <c r="M46" s="213"/>
      <c r="N46" s="213"/>
      <c r="O46" s="223"/>
      <c r="P46" s="224"/>
      <c r="Q46" s="224"/>
      <c r="R46" s="224"/>
      <c r="S46" s="224"/>
      <c r="T46" s="224"/>
      <c r="U46" s="224"/>
      <c r="V46" s="224"/>
      <c r="W46" s="224"/>
      <c r="X46" s="224"/>
      <c r="Y46" s="224"/>
      <c r="Z46" s="224"/>
      <c r="AA46" s="224"/>
      <c r="AB46" s="224"/>
      <c r="AC46" s="224"/>
      <c r="AD46" s="224"/>
      <c r="AE46" s="218" t="s">
        <v>44</v>
      </c>
      <c r="AF46" s="214"/>
      <c r="AG46" s="219"/>
    </row>
    <row r="47" spans="2:34">
      <c r="B47" s="210"/>
      <c r="C47" s="211"/>
      <c r="D47" s="129"/>
      <c r="E47" s="155"/>
      <c r="F47" s="155"/>
      <c r="G47" s="129"/>
      <c r="H47" s="212"/>
      <c r="I47" s="155"/>
      <c r="J47" s="155"/>
      <c r="K47" s="9" t="s">
        <v>4</v>
      </c>
      <c r="L47" s="155"/>
      <c r="M47" s="155"/>
      <c r="N47" s="9" t="s">
        <v>5</v>
      </c>
      <c r="O47" s="223"/>
      <c r="P47" s="224"/>
      <c r="Q47" s="224"/>
      <c r="R47" s="224"/>
      <c r="S47" s="224"/>
      <c r="T47" s="224"/>
      <c r="U47" s="224"/>
      <c r="V47" s="224"/>
      <c r="W47" s="224"/>
      <c r="X47" s="224"/>
      <c r="Y47" s="224"/>
      <c r="Z47" s="224"/>
      <c r="AA47" s="224"/>
      <c r="AB47" s="224"/>
      <c r="AC47" s="224"/>
      <c r="AD47" s="224"/>
      <c r="AE47" s="220"/>
      <c r="AF47" s="221"/>
      <c r="AG47" s="222"/>
    </row>
    <row r="48" spans="2:34" ht="14.25" customHeight="1">
      <c r="B48" s="208"/>
      <c r="C48" s="209"/>
      <c r="D48" s="129" t="s">
        <v>4</v>
      </c>
      <c r="E48" s="155"/>
      <c r="F48" s="155"/>
      <c r="G48" s="129" t="s">
        <v>5</v>
      </c>
      <c r="H48" s="212" t="s">
        <v>64</v>
      </c>
      <c r="I48" s="213" t="s">
        <v>44</v>
      </c>
      <c r="J48" s="213"/>
      <c r="K48" s="213"/>
      <c r="L48" s="213"/>
      <c r="M48" s="213"/>
      <c r="N48" s="213"/>
      <c r="O48" s="223"/>
      <c r="P48" s="224"/>
      <c r="Q48" s="224"/>
      <c r="R48" s="224"/>
      <c r="S48" s="224"/>
      <c r="T48" s="224"/>
      <c r="U48" s="224"/>
      <c r="V48" s="224"/>
      <c r="W48" s="224"/>
      <c r="X48" s="224"/>
      <c r="Y48" s="224"/>
      <c r="Z48" s="224"/>
      <c r="AA48" s="224"/>
      <c r="AB48" s="224"/>
      <c r="AC48" s="224"/>
      <c r="AD48" s="224"/>
      <c r="AE48" s="218" t="s">
        <v>44</v>
      </c>
      <c r="AF48" s="214"/>
      <c r="AG48" s="219"/>
    </row>
    <row r="49" spans="2:38">
      <c r="B49" s="210"/>
      <c r="C49" s="211"/>
      <c r="D49" s="129"/>
      <c r="E49" s="155"/>
      <c r="F49" s="155"/>
      <c r="G49" s="129"/>
      <c r="H49" s="212"/>
      <c r="I49" s="155"/>
      <c r="J49" s="155"/>
      <c r="K49" s="9" t="s">
        <v>4</v>
      </c>
      <c r="L49" s="155"/>
      <c r="M49" s="155"/>
      <c r="N49" s="9" t="s">
        <v>5</v>
      </c>
      <c r="O49" s="223"/>
      <c r="P49" s="224"/>
      <c r="Q49" s="224"/>
      <c r="R49" s="224"/>
      <c r="S49" s="224"/>
      <c r="T49" s="224"/>
      <c r="U49" s="224"/>
      <c r="V49" s="224"/>
      <c r="W49" s="224"/>
      <c r="X49" s="224"/>
      <c r="Y49" s="224"/>
      <c r="Z49" s="224"/>
      <c r="AA49" s="224"/>
      <c r="AB49" s="224"/>
      <c r="AC49" s="224"/>
      <c r="AD49" s="224"/>
      <c r="AE49" s="220"/>
      <c r="AF49" s="221"/>
      <c r="AG49" s="222"/>
    </row>
    <row r="50" spans="2:38" ht="14.25" customHeight="1">
      <c r="B50" s="208"/>
      <c r="C50" s="209"/>
      <c r="D50" s="129" t="s">
        <v>4</v>
      </c>
      <c r="E50" s="155"/>
      <c r="F50" s="155"/>
      <c r="G50" s="129" t="s">
        <v>5</v>
      </c>
      <c r="H50" s="212" t="s">
        <v>64</v>
      </c>
      <c r="I50" s="213" t="s">
        <v>44</v>
      </c>
      <c r="J50" s="213"/>
      <c r="K50" s="213"/>
      <c r="L50" s="213"/>
      <c r="M50" s="213"/>
      <c r="N50" s="213"/>
      <c r="O50" s="214"/>
      <c r="P50" s="214"/>
      <c r="Q50" s="214"/>
      <c r="R50" s="214"/>
      <c r="S50" s="214"/>
      <c r="T50" s="214"/>
      <c r="U50" s="214"/>
      <c r="V50" s="214"/>
      <c r="W50" s="214"/>
      <c r="X50" s="214"/>
      <c r="Y50" s="214"/>
      <c r="Z50" s="214"/>
      <c r="AA50" s="214"/>
      <c r="AB50" s="214"/>
      <c r="AC50" s="214"/>
      <c r="AD50" s="215"/>
      <c r="AE50" s="218" t="s">
        <v>44</v>
      </c>
      <c r="AF50" s="214"/>
      <c r="AG50" s="219"/>
    </row>
    <row r="51" spans="2:38">
      <c r="B51" s="210"/>
      <c r="C51" s="211"/>
      <c r="D51" s="129"/>
      <c r="E51" s="155"/>
      <c r="F51" s="155"/>
      <c r="G51" s="129"/>
      <c r="H51" s="212"/>
      <c r="I51" s="155"/>
      <c r="J51" s="155"/>
      <c r="K51" s="9" t="s">
        <v>4</v>
      </c>
      <c r="L51" s="155"/>
      <c r="M51" s="155"/>
      <c r="N51" s="9" t="s">
        <v>5</v>
      </c>
      <c r="O51" s="216"/>
      <c r="P51" s="216"/>
      <c r="Q51" s="216"/>
      <c r="R51" s="216"/>
      <c r="S51" s="216"/>
      <c r="T51" s="216"/>
      <c r="U51" s="216"/>
      <c r="V51" s="216"/>
      <c r="W51" s="216"/>
      <c r="X51" s="216"/>
      <c r="Y51" s="216"/>
      <c r="Z51" s="216"/>
      <c r="AA51" s="216"/>
      <c r="AB51" s="216"/>
      <c r="AC51" s="216"/>
      <c r="AD51" s="217"/>
      <c r="AE51" s="220"/>
      <c r="AF51" s="221"/>
      <c r="AG51" s="222"/>
    </row>
    <row r="52" spans="2:38" ht="14.25" customHeight="1">
      <c r="B52" s="208"/>
      <c r="C52" s="209"/>
      <c r="D52" s="129" t="s">
        <v>4</v>
      </c>
      <c r="E52" s="155"/>
      <c r="F52" s="155"/>
      <c r="G52" s="129" t="s">
        <v>5</v>
      </c>
      <c r="H52" s="212" t="s">
        <v>64</v>
      </c>
      <c r="I52" s="213" t="s">
        <v>44</v>
      </c>
      <c r="J52" s="213"/>
      <c r="K52" s="213"/>
      <c r="L52" s="213"/>
      <c r="M52" s="213"/>
      <c r="N52" s="213"/>
      <c r="O52" s="223"/>
      <c r="P52" s="224"/>
      <c r="Q52" s="224"/>
      <c r="R52" s="224"/>
      <c r="S52" s="224"/>
      <c r="T52" s="224"/>
      <c r="U52" s="224"/>
      <c r="V52" s="224"/>
      <c r="W52" s="224"/>
      <c r="X52" s="224"/>
      <c r="Y52" s="224"/>
      <c r="Z52" s="224"/>
      <c r="AA52" s="224"/>
      <c r="AB52" s="224"/>
      <c r="AC52" s="224"/>
      <c r="AD52" s="224"/>
      <c r="AE52" s="218" t="s">
        <v>44</v>
      </c>
      <c r="AF52" s="214"/>
      <c r="AG52" s="219"/>
    </row>
    <row r="53" spans="2:38">
      <c r="B53" s="210"/>
      <c r="C53" s="211"/>
      <c r="D53" s="129"/>
      <c r="E53" s="155"/>
      <c r="F53" s="155"/>
      <c r="G53" s="129"/>
      <c r="H53" s="212"/>
      <c r="I53" s="155"/>
      <c r="J53" s="155"/>
      <c r="K53" s="9" t="s">
        <v>4</v>
      </c>
      <c r="L53" s="155"/>
      <c r="M53" s="155"/>
      <c r="N53" s="9" t="s">
        <v>5</v>
      </c>
      <c r="O53" s="223"/>
      <c r="P53" s="224"/>
      <c r="Q53" s="224"/>
      <c r="R53" s="224"/>
      <c r="S53" s="224"/>
      <c r="T53" s="224"/>
      <c r="U53" s="224"/>
      <c r="V53" s="224"/>
      <c r="W53" s="224"/>
      <c r="X53" s="224"/>
      <c r="Y53" s="224"/>
      <c r="Z53" s="224"/>
      <c r="AA53" s="224"/>
      <c r="AB53" s="224"/>
      <c r="AC53" s="224"/>
      <c r="AD53" s="224"/>
      <c r="AE53" s="220"/>
      <c r="AF53" s="221"/>
      <c r="AG53" s="222"/>
    </row>
    <row r="54" spans="2:38" ht="14.25" customHeight="1">
      <c r="B54" s="208"/>
      <c r="C54" s="209"/>
      <c r="D54" s="129" t="s">
        <v>4</v>
      </c>
      <c r="E54" s="155"/>
      <c r="F54" s="155"/>
      <c r="G54" s="129" t="s">
        <v>5</v>
      </c>
      <c r="H54" s="212" t="s">
        <v>64</v>
      </c>
      <c r="I54" s="213" t="s">
        <v>44</v>
      </c>
      <c r="J54" s="213"/>
      <c r="K54" s="213"/>
      <c r="L54" s="213"/>
      <c r="M54" s="213"/>
      <c r="N54" s="213"/>
      <c r="O54" s="223"/>
      <c r="P54" s="224"/>
      <c r="Q54" s="224"/>
      <c r="R54" s="224"/>
      <c r="S54" s="224"/>
      <c r="T54" s="224"/>
      <c r="U54" s="224"/>
      <c r="V54" s="224"/>
      <c r="W54" s="224"/>
      <c r="X54" s="224"/>
      <c r="Y54" s="224"/>
      <c r="Z54" s="224"/>
      <c r="AA54" s="224"/>
      <c r="AB54" s="224"/>
      <c r="AC54" s="224"/>
      <c r="AD54" s="224"/>
      <c r="AE54" s="218" t="s">
        <v>44</v>
      </c>
      <c r="AF54" s="214"/>
      <c r="AG54" s="219"/>
      <c r="AH54" s="73"/>
      <c r="AI54" s="27"/>
      <c r="AJ54" s="27"/>
      <c r="AK54" s="27"/>
      <c r="AL54" s="27"/>
    </row>
    <row r="55" spans="2:38">
      <c r="B55" s="210"/>
      <c r="C55" s="211"/>
      <c r="D55" s="129"/>
      <c r="E55" s="155"/>
      <c r="F55" s="155"/>
      <c r="G55" s="129"/>
      <c r="H55" s="212"/>
      <c r="I55" s="155"/>
      <c r="J55" s="155"/>
      <c r="K55" s="9" t="s">
        <v>4</v>
      </c>
      <c r="L55" s="155"/>
      <c r="M55" s="155"/>
      <c r="N55" s="9" t="s">
        <v>5</v>
      </c>
      <c r="O55" s="223"/>
      <c r="P55" s="224"/>
      <c r="Q55" s="224"/>
      <c r="R55" s="224"/>
      <c r="S55" s="224"/>
      <c r="T55" s="224"/>
      <c r="U55" s="224"/>
      <c r="V55" s="224"/>
      <c r="W55" s="224"/>
      <c r="X55" s="224"/>
      <c r="Y55" s="224"/>
      <c r="Z55" s="224"/>
      <c r="AA55" s="224"/>
      <c r="AB55" s="224"/>
      <c r="AC55" s="224"/>
      <c r="AD55" s="224"/>
      <c r="AE55" s="220"/>
      <c r="AF55" s="221"/>
      <c r="AG55" s="222"/>
      <c r="AH55" s="73"/>
      <c r="AI55" s="27"/>
      <c r="AJ55" s="27"/>
      <c r="AK55" s="27"/>
      <c r="AL55" s="27"/>
    </row>
    <row r="56" spans="2:38">
      <c r="B56" s="225" t="s">
        <v>65</v>
      </c>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115"/>
      <c r="AF56" s="115"/>
      <c r="AG56" s="227"/>
    </row>
    <row r="57" spans="2:38" ht="14.25" customHeight="1">
      <c r="B57" s="228"/>
      <c r="C57" s="156"/>
      <c r="D57" s="129" t="s">
        <v>4</v>
      </c>
      <c r="E57" s="155"/>
      <c r="F57" s="155"/>
      <c r="G57" s="231" t="s">
        <v>5</v>
      </c>
      <c r="H57" s="233" t="s">
        <v>64</v>
      </c>
      <c r="I57" s="213" t="s">
        <v>44</v>
      </c>
      <c r="J57" s="213"/>
      <c r="K57" s="213"/>
      <c r="L57" s="213"/>
      <c r="M57" s="213"/>
      <c r="N57" s="235"/>
      <c r="O57" s="218"/>
      <c r="P57" s="214"/>
      <c r="Q57" s="214"/>
      <c r="R57" s="214"/>
      <c r="S57" s="214"/>
      <c r="T57" s="214"/>
      <c r="U57" s="214"/>
      <c r="V57" s="214"/>
      <c r="W57" s="214"/>
      <c r="X57" s="214"/>
      <c r="Y57" s="214"/>
      <c r="Z57" s="214"/>
      <c r="AA57" s="214"/>
      <c r="AB57" s="214"/>
      <c r="AC57" s="214"/>
      <c r="AD57" s="215"/>
      <c r="AE57" s="218" t="s">
        <v>44</v>
      </c>
      <c r="AF57" s="214"/>
      <c r="AG57" s="219"/>
    </row>
    <row r="58" spans="2:38" ht="15" thickBot="1">
      <c r="B58" s="229"/>
      <c r="C58" s="148"/>
      <c r="D58" s="230"/>
      <c r="E58" s="147"/>
      <c r="F58" s="147"/>
      <c r="G58" s="232"/>
      <c r="H58" s="234"/>
      <c r="I58" s="147"/>
      <c r="J58" s="147"/>
      <c r="K58" s="34" t="s">
        <v>4</v>
      </c>
      <c r="L58" s="147"/>
      <c r="M58" s="147"/>
      <c r="N58" s="72" t="s">
        <v>5</v>
      </c>
      <c r="O58" s="236"/>
      <c r="P58" s="237"/>
      <c r="Q58" s="237"/>
      <c r="R58" s="237"/>
      <c r="S58" s="237"/>
      <c r="T58" s="237"/>
      <c r="U58" s="237"/>
      <c r="V58" s="237"/>
      <c r="W58" s="237"/>
      <c r="X58" s="237"/>
      <c r="Y58" s="237"/>
      <c r="Z58" s="237"/>
      <c r="AA58" s="237"/>
      <c r="AB58" s="237"/>
      <c r="AC58" s="237"/>
      <c r="AD58" s="238"/>
      <c r="AE58" s="236"/>
      <c r="AF58" s="237"/>
      <c r="AG58" s="239"/>
      <c r="AH58" s="10"/>
      <c r="AI58" s="10"/>
    </row>
    <row r="59" spans="2:38" ht="13.35" customHeight="1"/>
  </sheetData>
  <customSheetViews>
    <customSheetView guid="{60B658FF-8995-4732-960C-78FBAD34AA4D}" scale="90" fitToPage="1" printArea="1">
      <selection activeCell="AH6" sqref="AH6"/>
      <pageMargins left="0" right="0" top="0" bottom="0" header="0" footer="0"/>
      <pageSetup paperSize="9" scale="88" orientation="portrait" r:id="rId1"/>
    </customSheetView>
    <customSheetView guid="{E0624EB1-8E89-4C6D-B311-89CC0F48B793}" fitToPage="1">
      <selection activeCell="H27" sqref="H27:S27"/>
      <pageMargins left="0" right="0" top="0" bottom="0" header="0" footer="0"/>
      <pageSetup paperSize="9" scale="98" orientation="portrait" r:id="rId2"/>
    </customSheetView>
  </customSheetViews>
  <mergeCells count="217">
    <mergeCell ref="B17:D17"/>
    <mergeCell ref="E17:AG17"/>
    <mergeCell ref="B18:D18"/>
    <mergeCell ref="E18:AG18"/>
    <mergeCell ref="B19:D19"/>
    <mergeCell ref="E19:G19"/>
    <mergeCell ref="H19:P19"/>
    <mergeCell ref="Q19:V19"/>
    <mergeCell ref="W19:AG19"/>
    <mergeCell ref="O54:AD55"/>
    <mergeCell ref="AE54:AG55"/>
    <mergeCell ref="I55:J55"/>
    <mergeCell ref="L55:M55"/>
    <mergeCell ref="AE50:AG51"/>
    <mergeCell ref="I51:J51"/>
    <mergeCell ref="L51:M51"/>
    <mergeCell ref="I52:N52"/>
    <mergeCell ref="O52:AD53"/>
    <mergeCell ref="AE52:AG53"/>
    <mergeCell ref="I53:J53"/>
    <mergeCell ref="L53:M53"/>
    <mergeCell ref="B52:C53"/>
    <mergeCell ref="D52:D53"/>
    <mergeCell ref="E52:F53"/>
    <mergeCell ref="G52:G53"/>
    <mergeCell ref="H52:H53"/>
    <mergeCell ref="B50:C51"/>
    <mergeCell ref="D50:D51"/>
    <mergeCell ref="B56:AG56"/>
    <mergeCell ref="B57:C58"/>
    <mergeCell ref="D57:D58"/>
    <mergeCell ref="E57:F58"/>
    <mergeCell ref="G57:G58"/>
    <mergeCell ref="H57:H58"/>
    <mergeCell ref="I57:N57"/>
    <mergeCell ref="O57:AD58"/>
    <mergeCell ref="AE57:AG58"/>
    <mergeCell ref="I58:J58"/>
    <mergeCell ref="L58:M58"/>
    <mergeCell ref="B54:C55"/>
    <mergeCell ref="D54:D55"/>
    <mergeCell ref="E54:F55"/>
    <mergeCell ref="G54:G55"/>
    <mergeCell ref="H54:H55"/>
    <mergeCell ref="I54:N54"/>
    <mergeCell ref="E50:F51"/>
    <mergeCell ref="G50:G51"/>
    <mergeCell ref="H50:H51"/>
    <mergeCell ref="I50:N50"/>
    <mergeCell ref="O50:AD51"/>
    <mergeCell ref="B48:C49"/>
    <mergeCell ref="D48:D49"/>
    <mergeCell ref="E48:F49"/>
    <mergeCell ref="G48:G49"/>
    <mergeCell ref="H48:H49"/>
    <mergeCell ref="I48:N48"/>
    <mergeCell ref="O48:AD49"/>
    <mergeCell ref="AE48:AG49"/>
    <mergeCell ref="I49:J49"/>
    <mergeCell ref="L49:M49"/>
    <mergeCell ref="B46:C47"/>
    <mergeCell ref="D46:D47"/>
    <mergeCell ref="E46:F47"/>
    <mergeCell ref="G46:G47"/>
    <mergeCell ref="H46:H47"/>
    <mergeCell ref="I46:N46"/>
    <mergeCell ref="O46:AD47"/>
    <mergeCell ref="AE46:AG47"/>
    <mergeCell ref="I47:J47"/>
    <mergeCell ref="L47:M47"/>
    <mergeCell ref="B44:C45"/>
    <mergeCell ref="D44:D45"/>
    <mergeCell ref="E44:F45"/>
    <mergeCell ref="G44:G45"/>
    <mergeCell ref="H44:H45"/>
    <mergeCell ref="I44:N44"/>
    <mergeCell ref="O44:AD45"/>
    <mergeCell ref="AE44:AG45"/>
    <mergeCell ref="I45:J45"/>
    <mergeCell ref="L45:M45"/>
    <mergeCell ref="B42:C43"/>
    <mergeCell ref="D42:D43"/>
    <mergeCell ref="E42:F43"/>
    <mergeCell ref="G42:G43"/>
    <mergeCell ref="H42:H43"/>
    <mergeCell ref="I42:N42"/>
    <mergeCell ref="O42:AD43"/>
    <mergeCell ref="AE42:AG43"/>
    <mergeCell ref="I43:J43"/>
    <mergeCell ref="L43:M43"/>
    <mergeCell ref="B40:C41"/>
    <mergeCell ref="D40:D41"/>
    <mergeCell ref="E40:F41"/>
    <mergeCell ref="G40:G41"/>
    <mergeCell ref="H40:H41"/>
    <mergeCell ref="I40:N40"/>
    <mergeCell ref="O40:AD41"/>
    <mergeCell ref="AE40:AG41"/>
    <mergeCell ref="I41:J41"/>
    <mergeCell ref="L41:M41"/>
    <mergeCell ref="B39:G39"/>
    <mergeCell ref="I39:N39"/>
    <mergeCell ref="O39:AD39"/>
    <mergeCell ref="E30:W30"/>
    <mergeCell ref="E31:W31"/>
    <mergeCell ref="E32:W32"/>
    <mergeCell ref="E33:W33"/>
    <mergeCell ref="E34:H34"/>
    <mergeCell ref="U35:X35"/>
    <mergeCell ref="U34:X34"/>
    <mergeCell ref="Y34:AG34"/>
    <mergeCell ref="B34:D35"/>
    <mergeCell ref="E35:H35"/>
    <mergeCell ref="I35:T35"/>
    <mergeCell ref="I34:T34"/>
    <mergeCell ref="AB35:AC35"/>
    <mergeCell ref="AE35:AF35"/>
    <mergeCell ref="Y35:Z35"/>
    <mergeCell ref="B32:D33"/>
    <mergeCell ref="X32:Y32"/>
    <mergeCell ref="AA32:AB32"/>
    <mergeCell ref="AD32:AG32"/>
    <mergeCell ref="X33:Y33"/>
    <mergeCell ref="AA33:AB33"/>
    <mergeCell ref="B28:D29"/>
    <mergeCell ref="X28:Y28"/>
    <mergeCell ref="AA28:AB28"/>
    <mergeCell ref="AD28:AG28"/>
    <mergeCell ref="E26:W26"/>
    <mergeCell ref="E27:W27"/>
    <mergeCell ref="E28:W28"/>
    <mergeCell ref="E29:W29"/>
    <mergeCell ref="X29:Y29"/>
    <mergeCell ref="AA29:AB29"/>
    <mergeCell ref="AD29:AG29"/>
    <mergeCell ref="AA26:AB26"/>
    <mergeCell ref="B22:D23"/>
    <mergeCell ref="X22:Y22"/>
    <mergeCell ref="AA22:AB22"/>
    <mergeCell ref="X23:Y23"/>
    <mergeCell ref="AA23:AB23"/>
    <mergeCell ref="AD26:AG26"/>
    <mergeCell ref="X27:Y27"/>
    <mergeCell ref="AA27:AB27"/>
    <mergeCell ref="AD27:AG27"/>
    <mergeCell ref="U7:V7"/>
    <mergeCell ref="W7:AB7"/>
    <mergeCell ref="U11:AB11"/>
    <mergeCell ref="W9:AB9"/>
    <mergeCell ref="B12:D13"/>
    <mergeCell ref="AD33:AG33"/>
    <mergeCell ref="AD23:AG23"/>
    <mergeCell ref="AD24:AG24"/>
    <mergeCell ref="AD25:AG25"/>
    <mergeCell ref="AD30:AG30"/>
    <mergeCell ref="AD31:AG31"/>
    <mergeCell ref="E22:W23"/>
    <mergeCell ref="X26:Y26"/>
    <mergeCell ref="B30:D31"/>
    <mergeCell ref="X30:Y30"/>
    <mergeCell ref="AA30:AB30"/>
    <mergeCell ref="X31:Y31"/>
    <mergeCell ref="AA31:AB31"/>
    <mergeCell ref="B26:D27"/>
    <mergeCell ref="B24:D25"/>
    <mergeCell ref="X24:Y24"/>
    <mergeCell ref="AA24:AB24"/>
    <mergeCell ref="X25:Y25"/>
    <mergeCell ref="AA25:AB25"/>
    <mergeCell ref="AC7:AG12"/>
    <mergeCell ref="U10:AB10"/>
    <mergeCell ref="F12:I12"/>
    <mergeCell ref="J12:T12"/>
    <mergeCell ref="U8:V8"/>
    <mergeCell ref="E25:W25"/>
    <mergeCell ref="AD22:AG22"/>
    <mergeCell ref="B4:AG4"/>
    <mergeCell ref="W5:X5"/>
    <mergeCell ref="Z5:AA5"/>
    <mergeCell ref="AC5:AD5"/>
    <mergeCell ref="AF5:AG5"/>
    <mergeCell ref="U14:X14"/>
    <mergeCell ref="Y14:Z14"/>
    <mergeCell ref="AB14:AC14"/>
    <mergeCell ref="AE14:AF14"/>
    <mergeCell ref="E13:T13"/>
    <mergeCell ref="E14:T14"/>
    <mergeCell ref="E11:F11"/>
    <mergeCell ref="K11:L11"/>
    <mergeCell ref="N11:O11"/>
    <mergeCell ref="Q11:R11"/>
    <mergeCell ref="S11:T11"/>
    <mergeCell ref="H11:I11"/>
    <mergeCell ref="B2:C2"/>
    <mergeCell ref="D2:AE2"/>
    <mergeCell ref="AE39:AG39"/>
    <mergeCell ref="B14:D14"/>
    <mergeCell ref="B11:D11"/>
    <mergeCell ref="B7:D7"/>
    <mergeCell ref="B9:D9"/>
    <mergeCell ref="B8:D8"/>
    <mergeCell ref="B10:D10"/>
    <mergeCell ref="U9:V9"/>
    <mergeCell ref="E24:W24"/>
    <mergeCell ref="AA12:AB12"/>
    <mergeCell ref="Y13:AG13"/>
    <mergeCell ref="U13:X13"/>
    <mergeCell ref="W8:AB8"/>
    <mergeCell ref="E7:L7"/>
    <mergeCell ref="M7:T7"/>
    <mergeCell ref="E8:L8"/>
    <mergeCell ref="E9:L9"/>
    <mergeCell ref="E10:L10"/>
    <mergeCell ref="M8:T8"/>
    <mergeCell ref="M9:T9"/>
    <mergeCell ref="M10:T10"/>
    <mergeCell ref="U12:Z12"/>
  </mergeCells>
  <phoneticPr fontId="20"/>
  <dataValidations count="17">
    <dataValidation type="list" allowBlank="1" showInputMessage="1" showErrorMessage="1" sqref="AA12:AB12" xr:uid="{E21C26CB-78C3-4B25-A732-835E8B7167FF}">
      <formula1>"選択してください(外国籍のみ),有り,無し"</formula1>
    </dataValidation>
    <dataValidation type="whole" allowBlank="1" showInputMessage="1" showErrorMessage="1" sqref="H11:I11 Z5:AA6" xr:uid="{358552CB-D5B1-43FF-9D3B-4532EA9124B2}">
      <formula1>1</formula1>
      <formula2>12</formula2>
    </dataValidation>
    <dataValidation type="list" allowBlank="1" showInputMessage="1" showErrorMessage="1" sqref="Y34:AG34" xr:uid="{9AF7D197-BA27-4336-84BD-7FAA34A432FA}">
      <formula1>"選択してください(博士学位取得者),課程,論文"</formula1>
    </dataValidation>
    <dataValidation type="list" allowBlank="1" showInputMessage="1" showErrorMessage="1" sqref="AD23:AG23" xr:uid="{FECE7B9C-558B-494A-86CC-E61B708F6BF1}">
      <formula1>"選択してください,卒業"</formula1>
    </dataValidation>
    <dataValidation type="list" allowBlank="1" showInputMessage="1" showErrorMessage="1" sqref="AD32:AG32 AD24:AG24 AD26:AG26 AD28:AG28 AD30:AG30" xr:uid="{834F6264-8B54-4321-A862-B67FE2C5A1F9}">
      <formula1>"選択してください,入学,編入学"</formula1>
    </dataValidation>
    <dataValidation type="list" allowBlank="1" showInputMessage="1" showErrorMessage="1" sqref="AD29:AG29 AD27:AG27" xr:uid="{15959565-61BA-4456-A220-FC1F927894A9}">
      <formula1>"選択してください,卒業,修了,退学"</formula1>
    </dataValidation>
    <dataValidation type="list" allowBlank="1" showInputMessage="1" showErrorMessage="1" sqref="AD25:AG25" xr:uid="{2E7AD0DE-11A1-4650-B1DB-A9056E0C2A77}">
      <formula1>"選択してください,卒業,退学"</formula1>
    </dataValidation>
    <dataValidation type="list" allowBlank="1" showInputMessage="1" showErrorMessage="1" sqref="AD31:AG31" xr:uid="{9D62889A-4841-4DEE-A055-E576DEF22308}">
      <formula1>"選択してください,修了,退学,在学中"</formula1>
    </dataValidation>
    <dataValidation type="list" allowBlank="1" showInputMessage="1" showErrorMessage="1" sqref="AD33:AG33" xr:uid="{D1F2E624-A975-4BA8-86ED-4896EDF464BF}">
      <formula1>"選択してください,修了,退学(研究指導終了),退学(中途),在学中"</formula1>
    </dataValidation>
    <dataValidation type="whole" allowBlank="1" showInputMessage="1" showErrorMessage="1" sqref="AC5:AD6 K11:L11" xr:uid="{465B5B45-3733-4117-B0F5-A9641B31B132}">
      <formula1>1</formula1>
      <formula2>31</formula2>
    </dataValidation>
    <dataValidation type="list" allowBlank="1" showInputMessage="1" showErrorMessage="1" sqref="I46:N46 I40:N40 I48:N48 I42:N42 I44:N44 I50:N50 I52:N52 I54:N54 I57:N57" xr:uid="{567BA87B-8E6D-4282-8F4B-314006BD1965}">
      <formula1>"選択してください,現在に至る,終了(退職)(予定)"</formula1>
    </dataValidation>
    <dataValidation type="list" allowBlank="1" showInputMessage="1" showErrorMessage="1" sqref="AE57:AG58 AE40:AG55" xr:uid="{89D86E0D-3B14-428A-A3A8-1444D7E1E22F}">
      <formula1>"選択してください,常勤,非常勤"</formula1>
    </dataValidation>
    <dataValidation type="list" allowBlank="1" showInputMessage="1" showErrorMessage="1" sqref="AD22:AG22" xr:uid="{BD6F71FB-5B1A-4FD1-9256-78F4504A393D}">
      <formula1>"選択してください,入学"</formula1>
    </dataValidation>
    <dataValidation type="whole" imeMode="halfAlpha" allowBlank="1" showInputMessage="1" showErrorMessage="1" sqref="L49:M49 E57:F58 AB14:AC14 L41:M41 L43:M43 L45:M45 L47:M47 L58:M58 AA22:AB33 AB35:AC35 L51:M51 L53:M53 L55:M55 E40:F55" xr:uid="{FD7D71E9-5ADA-4F80-8A9A-C12C2ABA4565}">
      <formula1>1</formula1>
      <formula2>12</formula2>
    </dataValidation>
    <dataValidation type="whole" imeMode="halfAlpha" allowBlank="1" showInputMessage="1" showErrorMessage="1" sqref="AE35:AF35 AE14:AF14" xr:uid="{FD03D0E5-9823-4152-8D11-94A0FFD2067B}">
      <formula1>1</formula1>
      <formula2>31</formula2>
    </dataValidation>
    <dataValidation type="list" errorStyle="information" allowBlank="1" showInputMessage="1" showErrorMessage="1" error="選択肢にない場合は直接入力してください" sqref="B24:D25 B30:D33" xr:uid="{8DB2E977-F15C-4BF9-994E-8850FDFAA8BD}">
      <formula1>"大学,大学院（修士）,大学院（博士）"</formula1>
    </dataValidation>
    <dataValidation type="list" errorStyle="information" allowBlank="1" showInputMessage="1" showErrorMessage="1" error="選択肢にない場合は直接入力してください" sqref="B26:D29" xr:uid="{0C56CA77-CE96-43A0-A9B5-68D678B9FA5E}">
      <formula1>"選択してください,大学,大学院（修士）,大学院（博士）"</formula1>
    </dataValidation>
  </dataValidations>
  <printOptions horizontalCentered="1" verticalCentered="1"/>
  <pageMargins left="0.70866141732283472" right="0.70866141732283472" top="0.74803149606299213" bottom="0.74803149606299213" header="0.31496062992125984" footer="0.31496062992125984"/>
  <pageSetup paperSize="9" scale="8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104775</xdr:colOff>
                    <xdr:row>1</xdr:row>
                    <xdr:rowOff>66675</xdr:rowOff>
                  </from>
                  <to>
                    <xdr:col>2</xdr:col>
                    <xdr:colOff>200025</xdr:colOff>
                    <xdr:row>1</xdr:row>
                    <xdr:rowOff>371475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S11:T11</xm:sqref>
        </x14:dataValidation>
        <x14:dataValidation type="list" allowBlank="1" showInputMessage="1" showErrorMessage="1" xr:uid="{BB354127-3616-49D0-B9F2-D61FFEBC8426}">
          <x14:formula1>
            <xm:f>専門分野一覧!$C$4:$C$285</xm:f>
          </x14:formula1>
          <xm:sqref>E17</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I34:T34</xm:sqref>
        </x14:dataValidation>
        <x14:dataValidation type="list" allowBlank="1" showInputMessage="1" showErrorMessage="1" xr:uid="{6FE744A4-C46B-4462-9ECB-416256ECE789}">
          <x14:formula1>
            <xm:f>在留資格一覧!$B$1:$B$29</xm:f>
          </x14:formula1>
          <xm:sqref>Y13:AG13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zoomScale="90" zoomScaleNormal="90" zoomScaleSheetLayoutView="100" workbookViewId="0">
      <selection activeCell="A2" sqref="A2"/>
    </sheetView>
  </sheetViews>
  <sheetFormatPr defaultColWidth="8.875" defaultRowHeight="14.25"/>
  <cols>
    <col min="1" max="2" width="2.375" customWidth="1"/>
    <col min="3" max="3" width="3.625" customWidth="1"/>
    <col min="4" max="4" width="3.375" customWidth="1"/>
    <col min="5" max="5" width="2.375" customWidth="1"/>
    <col min="6" max="6" width="3.125" customWidth="1"/>
    <col min="7" max="9" width="2.375" customWidth="1"/>
    <col min="10" max="10" width="3.875" customWidth="1"/>
    <col min="11" max="23" width="2.375" customWidth="1"/>
    <col min="24" max="24" width="3.375" customWidth="1"/>
    <col min="25" max="25" width="3.125" customWidth="1"/>
    <col min="26" max="56" width="2.375" customWidth="1"/>
  </cols>
  <sheetData>
    <row r="2" spans="2:36" ht="31.5" customHeight="1">
      <c r="B2" s="251"/>
      <c r="C2" s="251"/>
      <c r="D2" s="101" t="s">
        <v>66</v>
      </c>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75"/>
      <c r="AG2" s="76"/>
      <c r="AH2" s="27"/>
    </row>
    <row r="3" spans="2:36" ht="5.0999999999999996" customHeight="1"/>
    <row r="4" spans="2:36" ht="24">
      <c r="B4" s="141" t="s">
        <v>1</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row>
    <row r="5" spans="2:36">
      <c r="B5" s="2" t="s">
        <v>2</v>
      </c>
      <c r="C5" s="1"/>
      <c r="D5" s="2"/>
      <c r="E5" s="2"/>
      <c r="F5" s="2"/>
      <c r="G5" s="2"/>
      <c r="H5" s="2"/>
      <c r="I5" s="2"/>
      <c r="J5" s="2"/>
      <c r="K5" s="2"/>
      <c r="L5" s="2"/>
      <c r="M5" s="2"/>
      <c r="N5" s="2"/>
      <c r="O5" s="2"/>
      <c r="P5" s="2"/>
      <c r="Q5" s="2"/>
      <c r="R5" s="2"/>
      <c r="S5" s="2"/>
      <c r="T5" s="2"/>
      <c r="U5" s="2"/>
      <c r="V5" s="35" t="s">
        <v>3</v>
      </c>
      <c r="W5" s="252">
        <v>2024</v>
      </c>
      <c r="X5" s="252"/>
      <c r="Y5" s="36" t="s">
        <v>4</v>
      </c>
      <c r="Z5" s="252">
        <v>4</v>
      </c>
      <c r="AA5" s="252"/>
      <c r="AB5" s="36" t="s">
        <v>5</v>
      </c>
      <c r="AC5" s="252">
        <v>1</v>
      </c>
      <c r="AD5" s="252"/>
      <c r="AE5" s="36" t="s">
        <v>6</v>
      </c>
      <c r="AF5" s="145" t="s">
        <v>7</v>
      </c>
      <c r="AG5" s="145"/>
      <c r="AJ5" s="8"/>
    </row>
    <row r="6" spans="2:36" ht="15"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112"/>
      <c r="C7" s="113"/>
      <c r="D7" s="114"/>
      <c r="E7" s="124" t="s">
        <v>67</v>
      </c>
      <c r="F7" s="124"/>
      <c r="G7" s="124"/>
      <c r="H7" s="124"/>
      <c r="I7" s="124"/>
      <c r="J7" s="124"/>
      <c r="K7" s="124"/>
      <c r="L7" s="124"/>
      <c r="M7" s="124" t="s">
        <v>10</v>
      </c>
      <c r="N7" s="124"/>
      <c r="O7" s="124"/>
      <c r="P7" s="124"/>
      <c r="Q7" s="124"/>
      <c r="R7" s="124"/>
      <c r="S7" s="124"/>
      <c r="T7" s="124"/>
      <c r="U7" s="124" t="s">
        <v>11</v>
      </c>
      <c r="V7" s="124"/>
      <c r="W7" s="165" t="s">
        <v>68</v>
      </c>
      <c r="X7" s="165"/>
      <c r="Y7" s="165"/>
      <c r="Z7" s="165"/>
      <c r="AA7" s="165"/>
      <c r="AB7" s="165"/>
      <c r="AC7" s="126" t="s">
        <v>12</v>
      </c>
      <c r="AD7" s="127"/>
      <c r="AE7" s="127"/>
      <c r="AF7" s="127"/>
      <c r="AG7" s="128"/>
    </row>
    <row r="8" spans="2:36">
      <c r="B8" s="109" t="s">
        <v>13</v>
      </c>
      <c r="C8" s="110"/>
      <c r="D8" s="111"/>
      <c r="E8" s="119" t="s">
        <v>69</v>
      </c>
      <c r="F8" s="119"/>
      <c r="G8" s="119"/>
      <c r="H8" s="119"/>
      <c r="I8" s="119"/>
      <c r="J8" s="119"/>
      <c r="K8" s="119"/>
      <c r="L8" s="119"/>
      <c r="M8" s="119" t="s">
        <v>70</v>
      </c>
      <c r="N8" s="119"/>
      <c r="O8" s="119"/>
      <c r="P8" s="119"/>
      <c r="Q8" s="119"/>
      <c r="R8" s="119"/>
      <c r="S8" s="119"/>
      <c r="T8" s="119"/>
      <c r="U8" s="115" t="s">
        <v>14</v>
      </c>
      <c r="V8" s="115"/>
      <c r="W8" s="253" t="s">
        <v>71</v>
      </c>
      <c r="X8" s="253"/>
      <c r="Y8" s="253"/>
      <c r="Z8" s="253"/>
      <c r="AA8" s="253"/>
      <c r="AB8" s="253"/>
      <c r="AC8" s="129"/>
      <c r="AD8" s="129"/>
      <c r="AE8" s="129"/>
      <c r="AF8" s="129"/>
      <c r="AG8" s="130"/>
    </row>
    <row r="9" spans="2:36" ht="15.6" customHeight="1">
      <c r="B9" s="109" t="s">
        <v>15</v>
      </c>
      <c r="C9" s="110"/>
      <c r="D9" s="111"/>
      <c r="E9" s="119" t="s">
        <v>72</v>
      </c>
      <c r="F9" s="119"/>
      <c r="G9" s="119"/>
      <c r="H9" s="119"/>
      <c r="I9" s="119"/>
      <c r="J9" s="119"/>
      <c r="K9" s="119"/>
      <c r="L9" s="119"/>
      <c r="M9" s="119" t="s">
        <v>73</v>
      </c>
      <c r="N9" s="119"/>
      <c r="O9" s="119"/>
      <c r="P9" s="119"/>
      <c r="Q9" s="119"/>
      <c r="R9" s="119"/>
      <c r="S9" s="119"/>
      <c r="T9" s="119"/>
      <c r="U9" s="115" t="s">
        <v>16</v>
      </c>
      <c r="V9" s="115"/>
      <c r="W9" s="253" t="s">
        <v>74</v>
      </c>
      <c r="X9" s="253"/>
      <c r="Y9" s="253"/>
      <c r="Z9" s="253"/>
      <c r="AA9" s="253"/>
      <c r="AB9" s="253"/>
      <c r="AC9" s="129"/>
      <c r="AD9" s="129"/>
      <c r="AE9" s="129"/>
      <c r="AF9" s="129"/>
      <c r="AG9" s="130"/>
    </row>
    <row r="10" spans="2:36">
      <c r="B10" s="109" t="s">
        <v>17</v>
      </c>
      <c r="C10" s="110"/>
      <c r="D10" s="111"/>
      <c r="E10" s="119" t="s">
        <v>75</v>
      </c>
      <c r="F10" s="119"/>
      <c r="G10" s="119"/>
      <c r="H10" s="119"/>
      <c r="I10" s="119"/>
      <c r="J10" s="119"/>
      <c r="K10" s="119"/>
      <c r="L10" s="119"/>
      <c r="M10" s="119" t="s">
        <v>76</v>
      </c>
      <c r="N10" s="119"/>
      <c r="O10" s="119"/>
      <c r="P10" s="119"/>
      <c r="Q10" s="119"/>
      <c r="R10" s="119"/>
      <c r="S10" s="119"/>
      <c r="T10" s="119"/>
      <c r="U10" s="122" t="s">
        <v>18</v>
      </c>
      <c r="V10" s="122"/>
      <c r="W10" s="122"/>
      <c r="X10" s="122"/>
      <c r="Y10" s="122"/>
      <c r="Z10" s="122"/>
      <c r="AA10" s="122"/>
      <c r="AB10" s="122"/>
      <c r="AC10" s="129"/>
      <c r="AD10" s="129"/>
      <c r="AE10" s="129"/>
      <c r="AF10" s="129"/>
      <c r="AG10" s="130"/>
    </row>
    <row r="11" spans="2:36">
      <c r="B11" s="109" t="s">
        <v>19</v>
      </c>
      <c r="C11" s="110"/>
      <c r="D11" s="111"/>
      <c r="E11" s="155">
        <v>1980</v>
      </c>
      <c r="F11" s="156"/>
      <c r="G11" s="18" t="s">
        <v>4</v>
      </c>
      <c r="H11" s="254">
        <v>1</v>
      </c>
      <c r="I11" s="254"/>
      <c r="J11" s="18" t="s">
        <v>5</v>
      </c>
      <c r="K11" s="255">
        <v>20</v>
      </c>
      <c r="L11" s="156"/>
      <c r="M11" s="19" t="s">
        <v>6</v>
      </c>
      <c r="N11" s="157">
        <f>DATEDIF(DATE($E$11,$H$11,$K$11),DATE($W$5,$Z$5,$AC$5),"Y")</f>
        <v>44</v>
      </c>
      <c r="O11" s="158"/>
      <c r="P11" s="3" t="s">
        <v>20</v>
      </c>
      <c r="Q11" s="159" t="s">
        <v>21</v>
      </c>
      <c r="R11" s="160"/>
      <c r="S11" s="161" t="s">
        <v>77</v>
      </c>
      <c r="T11" s="162"/>
      <c r="U11" s="166"/>
      <c r="V11" s="166"/>
      <c r="W11" s="166"/>
      <c r="X11" s="166"/>
      <c r="Y11" s="166"/>
      <c r="Z11" s="166"/>
      <c r="AA11" s="166"/>
      <c r="AB11" s="166"/>
      <c r="AC11" s="129"/>
      <c r="AD11" s="129"/>
      <c r="AE11" s="129"/>
      <c r="AF11" s="129"/>
      <c r="AG11" s="130"/>
      <c r="AJ11" s="8"/>
    </row>
    <row r="12" spans="2:36">
      <c r="B12" s="167" t="s">
        <v>23</v>
      </c>
      <c r="C12" s="115"/>
      <c r="D12" s="115"/>
      <c r="E12" s="38" t="s">
        <v>24</v>
      </c>
      <c r="F12" s="131" t="s">
        <v>78</v>
      </c>
      <c r="G12" s="131"/>
      <c r="H12" s="131"/>
      <c r="I12" s="131"/>
      <c r="J12" s="132"/>
      <c r="K12" s="133"/>
      <c r="L12" s="133"/>
      <c r="M12" s="133"/>
      <c r="N12" s="133"/>
      <c r="O12" s="133"/>
      <c r="P12" s="133"/>
      <c r="Q12" s="133"/>
      <c r="R12" s="133"/>
      <c r="S12" s="133"/>
      <c r="T12" s="134"/>
      <c r="U12" s="122" t="s">
        <v>25</v>
      </c>
      <c r="V12" s="122"/>
      <c r="W12" s="122"/>
      <c r="X12" s="122"/>
      <c r="Y12" s="122"/>
      <c r="Z12" s="122"/>
      <c r="AA12" s="120" t="s">
        <v>79</v>
      </c>
      <c r="AB12" s="120"/>
      <c r="AC12" s="129"/>
      <c r="AD12" s="129"/>
      <c r="AE12" s="129"/>
      <c r="AF12" s="129"/>
      <c r="AG12" s="130"/>
    </row>
    <row r="13" spans="2:36">
      <c r="B13" s="167"/>
      <c r="C13" s="115"/>
      <c r="D13" s="115"/>
      <c r="E13" s="131" t="s">
        <v>80</v>
      </c>
      <c r="F13" s="131"/>
      <c r="G13" s="131"/>
      <c r="H13" s="131"/>
      <c r="I13" s="131"/>
      <c r="J13" s="131"/>
      <c r="K13" s="131"/>
      <c r="L13" s="131"/>
      <c r="M13" s="131"/>
      <c r="N13" s="131"/>
      <c r="O13" s="131"/>
      <c r="P13" s="131"/>
      <c r="Q13" s="131"/>
      <c r="R13" s="131"/>
      <c r="S13" s="131"/>
      <c r="T13" s="131"/>
      <c r="U13" s="122" t="s">
        <v>27</v>
      </c>
      <c r="V13" s="122"/>
      <c r="W13" s="122"/>
      <c r="X13" s="122"/>
      <c r="Y13" s="120" t="s">
        <v>81</v>
      </c>
      <c r="Z13" s="120"/>
      <c r="AA13" s="120"/>
      <c r="AB13" s="120"/>
      <c r="AC13" s="120"/>
      <c r="AD13" s="120"/>
      <c r="AE13" s="120"/>
      <c r="AF13" s="120"/>
      <c r="AG13" s="121"/>
    </row>
    <row r="14" spans="2:36" ht="15" thickBot="1">
      <c r="B14" s="106" t="s">
        <v>28</v>
      </c>
      <c r="C14" s="107"/>
      <c r="D14" s="108"/>
      <c r="E14" s="256" t="s">
        <v>82</v>
      </c>
      <c r="F14" s="257"/>
      <c r="G14" s="257"/>
      <c r="H14" s="257"/>
      <c r="I14" s="257"/>
      <c r="J14" s="257"/>
      <c r="K14" s="257"/>
      <c r="L14" s="257"/>
      <c r="M14" s="257"/>
      <c r="N14" s="257"/>
      <c r="O14" s="257"/>
      <c r="P14" s="257"/>
      <c r="Q14" s="257"/>
      <c r="R14" s="257"/>
      <c r="S14" s="257"/>
      <c r="T14" s="257"/>
      <c r="U14" s="146" t="s">
        <v>29</v>
      </c>
      <c r="V14" s="146"/>
      <c r="W14" s="146"/>
      <c r="X14" s="146"/>
      <c r="Y14" s="147">
        <v>2020</v>
      </c>
      <c r="Z14" s="148"/>
      <c r="AA14" s="5" t="s">
        <v>4</v>
      </c>
      <c r="AB14" s="258">
        <v>6</v>
      </c>
      <c r="AC14" s="258"/>
      <c r="AD14" s="5" t="s">
        <v>5</v>
      </c>
      <c r="AE14" s="259">
        <v>30</v>
      </c>
      <c r="AF14" s="148"/>
      <c r="AG14" s="6" t="s">
        <v>6</v>
      </c>
    </row>
    <row r="15" spans="2:36">
      <c r="B15" t="s">
        <v>30</v>
      </c>
    </row>
    <row r="16" spans="2:36" ht="15" thickBot="1"/>
    <row r="17" spans="2:34">
      <c r="B17" s="240" t="s">
        <v>31</v>
      </c>
      <c r="C17" s="241"/>
      <c r="D17" s="241"/>
      <c r="E17" s="242" t="s">
        <v>83</v>
      </c>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4"/>
      <c r="AH17" s="10"/>
    </row>
    <row r="18" spans="2:34">
      <c r="B18" s="167" t="s">
        <v>33</v>
      </c>
      <c r="C18" s="115"/>
      <c r="D18" s="115"/>
      <c r="E18" s="120" t="s">
        <v>84</v>
      </c>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1"/>
    </row>
    <row r="19" spans="2:34" ht="15" thickBot="1">
      <c r="B19" s="245" t="s">
        <v>34</v>
      </c>
      <c r="C19" s="246"/>
      <c r="D19" s="246"/>
      <c r="E19" s="246" t="s">
        <v>35</v>
      </c>
      <c r="F19" s="246"/>
      <c r="G19" s="246"/>
      <c r="H19" s="247" t="s">
        <v>85</v>
      </c>
      <c r="I19" s="248"/>
      <c r="J19" s="248"/>
      <c r="K19" s="248"/>
      <c r="L19" s="248"/>
      <c r="M19" s="248"/>
      <c r="N19" s="248"/>
      <c r="O19" s="248"/>
      <c r="P19" s="249"/>
      <c r="Q19" s="31" t="s">
        <v>36</v>
      </c>
      <c r="R19" s="31"/>
      <c r="S19" s="31"/>
      <c r="T19" s="31"/>
      <c r="U19" s="31"/>
      <c r="V19" s="31"/>
      <c r="W19" s="247" t="s">
        <v>86</v>
      </c>
      <c r="X19" s="248"/>
      <c r="Y19" s="248"/>
      <c r="Z19" s="248"/>
      <c r="AA19" s="248"/>
      <c r="AB19" s="248"/>
      <c r="AC19" s="248"/>
      <c r="AD19" s="248"/>
      <c r="AE19" s="248"/>
      <c r="AF19" s="248"/>
      <c r="AG19" s="250"/>
    </row>
    <row r="21" spans="2:34" ht="23.25" thickBot="1">
      <c r="B21" s="4" t="s">
        <v>37</v>
      </c>
      <c r="C21" s="4"/>
      <c r="E21" t="s" ph="1">
        <v>38</v>
      </c>
    </row>
    <row r="22" spans="2:34">
      <c r="B22" s="184" t="s">
        <v>39</v>
      </c>
      <c r="C22" s="185"/>
      <c r="D22" s="185"/>
      <c r="E22" s="174" t="s">
        <v>87</v>
      </c>
      <c r="F22" s="175"/>
      <c r="G22" s="175"/>
      <c r="H22" s="175"/>
      <c r="I22" s="175"/>
      <c r="J22" s="175"/>
      <c r="K22" s="175"/>
      <c r="L22" s="175"/>
      <c r="M22" s="175"/>
      <c r="N22" s="175"/>
      <c r="O22" s="175"/>
      <c r="P22" s="175"/>
      <c r="Q22" s="175"/>
      <c r="R22" s="175"/>
      <c r="S22" s="175"/>
      <c r="T22" s="175"/>
      <c r="U22" s="175"/>
      <c r="V22" s="175"/>
      <c r="W22" s="176"/>
      <c r="X22" s="188">
        <v>1995</v>
      </c>
      <c r="Y22" s="188"/>
      <c r="Z22" s="11" t="s">
        <v>4</v>
      </c>
      <c r="AA22" s="188">
        <v>4</v>
      </c>
      <c r="AB22" s="188"/>
      <c r="AC22" s="11" t="s">
        <v>5</v>
      </c>
      <c r="AD22" s="138" t="s">
        <v>88</v>
      </c>
      <c r="AE22" s="139"/>
      <c r="AF22" s="139"/>
      <c r="AG22" s="140"/>
    </row>
    <row r="23" spans="2:34">
      <c r="B23" s="186"/>
      <c r="C23" s="187"/>
      <c r="D23" s="187"/>
      <c r="E23" s="177"/>
      <c r="F23" s="178"/>
      <c r="G23" s="178"/>
      <c r="H23" s="178"/>
      <c r="I23" s="178"/>
      <c r="J23" s="178"/>
      <c r="K23" s="178"/>
      <c r="L23" s="178"/>
      <c r="M23" s="178"/>
      <c r="N23" s="178"/>
      <c r="O23" s="178"/>
      <c r="P23" s="178"/>
      <c r="Q23" s="178"/>
      <c r="R23" s="178"/>
      <c r="S23" s="178"/>
      <c r="T23" s="178"/>
      <c r="U23" s="178"/>
      <c r="V23" s="178"/>
      <c r="W23" s="179"/>
      <c r="X23" s="155">
        <v>1998</v>
      </c>
      <c r="Y23" s="155"/>
      <c r="Z23" s="9" t="s">
        <v>4</v>
      </c>
      <c r="AA23" s="155">
        <v>3</v>
      </c>
      <c r="AB23" s="155"/>
      <c r="AC23" s="9" t="s">
        <v>5</v>
      </c>
      <c r="AD23" s="171" t="s">
        <v>41</v>
      </c>
      <c r="AE23" s="172"/>
      <c r="AF23" s="172"/>
      <c r="AG23" s="173"/>
    </row>
    <row r="24" spans="2:34">
      <c r="B24" s="186" t="s">
        <v>89</v>
      </c>
      <c r="C24" s="187"/>
      <c r="D24" s="187"/>
      <c r="E24" s="260" t="s">
        <v>90</v>
      </c>
      <c r="F24" s="261"/>
      <c r="G24" s="261"/>
      <c r="H24" s="261"/>
      <c r="I24" s="261"/>
      <c r="J24" s="261"/>
      <c r="K24" s="261"/>
      <c r="L24" s="261"/>
      <c r="M24" s="261"/>
      <c r="N24" s="261"/>
      <c r="O24" s="261"/>
      <c r="P24" s="261"/>
      <c r="Q24" s="261"/>
      <c r="R24" s="261"/>
      <c r="S24" s="261"/>
      <c r="T24" s="261"/>
      <c r="U24" s="261"/>
      <c r="V24" s="261"/>
      <c r="W24" s="262"/>
      <c r="X24" s="155">
        <v>1998</v>
      </c>
      <c r="Y24" s="155"/>
      <c r="Z24" s="9" t="s">
        <v>4</v>
      </c>
      <c r="AA24" s="155">
        <v>4</v>
      </c>
      <c r="AB24" s="155"/>
      <c r="AC24" s="9" t="s">
        <v>5</v>
      </c>
      <c r="AD24" s="171" t="s">
        <v>40</v>
      </c>
      <c r="AE24" s="172"/>
      <c r="AF24" s="172"/>
      <c r="AG24" s="173"/>
    </row>
    <row r="25" spans="2:34">
      <c r="B25" s="186"/>
      <c r="C25" s="187"/>
      <c r="D25" s="187"/>
      <c r="E25" s="263" t="s">
        <v>91</v>
      </c>
      <c r="F25" s="264"/>
      <c r="G25" s="264"/>
      <c r="H25" s="264"/>
      <c r="I25" s="264"/>
      <c r="J25" s="264"/>
      <c r="K25" s="264"/>
      <c r="L25" s="264"/>
      <c r="M25" s="264"/>
      <c r="N25" s="264"/>
      <c r="O25" s="264"/>
      <c r="P25" s="264"/>
      <c r="Q25" s="264"/>
      <c r="R25" s="264"/>
      <c r="S25" s="264"/>
      <c r="T25" s="264"/>
      <c r="U25" s="264"/>
      <c r="V25" s="264"/>
      <c r="W25" s="265"/>
      <c r="X25" s="155">
        <v>2000</v>
      </c>
      <c r="Y25" s="155"/>
      <c r="Z25" s="9" t="s">
        <v>4</v>
      </c>
      <c r="AA25" s="155">
        <v>3</v>
      </c>
      <c r="AB25" s="155"/>
      <c r="AC25" s="9" t="s">
        <v>5</v>
      </c>
      <c r="AD25" s="171" t="s">
        <v>92</v>
      </c>
      <c r="AE25" s="172"/>
      <c r="AF25" s="172"/>
      <c r="AG25" s="173"/>
    </row>
    <row r="26" spans="2:34">
      <c r="B26" s="182" t="s">
        <v>42</v>
      </c>
      <c r="C26" s="183"/>
      <c r="D26" s="183"/>
      <c r="E26" s="260" t="s">
        <v>93</v>
      </c>
      <c r="F26" s="261"/>
      <c r="G26" s="261"/>
      <c r="H26" s="261"/>
      <c r="I26" s="261"/>
      <c r="J26" s="261"/>
      <c r="K26" s="261"/>
      <c r="L26" s="261"/>
      <c r="M26" s="261"/>
      <c r="N26" s="261"/>
      <c r="O26" s="261"/>
      <c r="P26" s="261"/>
      <c r="Q26" s="261"/>
      <c r="R26" s="261"/>
      <c r="S26" s="261"/>
      <c r="T26" s="261"/>
      <c r="U26" s="261"/>
      <c r="V26" s="261"/>
      <c r="W26" s="262"/>
      <c r="X26" s="155">
        <v>2000</v>
      </c>
      <c r="Y26" s="155"/>
      <c r="Z26" s="9" t="s">
        <v>4</v>
      </c>
      <c r="AA26" s="155">
        <v>4</v>
      </c>
      <c r="AB26" s="155"/>
      <c r="AC26" s="9" t="s">
        <v>5</v>
      </c>
      <c r="AD26" s="171" t="s">
        <v>94</v>
      </c>
      <c r="AE26" s="172"/>
      <c r="AF26" s="172"/>
      <c r="AG26" s="173"/>
    </row>
    <row r="27" spans="2:34">
      <c r="B27" s="182"/>
      <c r="C27" s="183"/>
      <c r="D27" s="183"/>
      <c r="E27" s="263" t="s">
        <v>91</v>
      </c>
      <c r="F27" s="264"/>
      <c r="G27" s="264"/>
      <c r="H27" s="264"/>
      <c r="I27" s="264"/>
      <c r="J27" s="264"/>
      <c r="K27" s="264"/>
      <c r="L27" s="264"/>
      <c r="M27" s="264"/>
      <c r="N27" s="264"/>
      <c r="O27" s="264"/>
      <c r="P27" s="264"/>
      <c r="Q27" s="264"/>
      <c r="R27" s="264"/>
      <c r="S27" s="264"/>
      <c r="T27" s="264"/>
      <c r="U27" s="264"/>
      <c r="V27" s="264"/>
      <c r="W27" s="265"/>
      <c r="X27" s="155">
        <v>2002</v>
      </c>
      <c r="Y27" s="155"/>
      <c r="Z27" s="9" t="s">
        <v>4</v>
      </c>
      <c r="AA27" s="155">
        <v>3</v>
      </c>
      <c r="AB27" s="155"/>
      <c r="AC27" s="9" t="s">
        <v>5</v>
      </c>
      <c r="AD27" s="171" t="s">
        <v>41</v>
      </c>
      <c r="AE27" s="172"/>
      <c r="AF27" s="172"/>
      <c r="AG27" s="173"/>
    </row>
    <row r="28" spans="2:34">
      <c r="B28" s="186"/>
      <c r="C28" s="187"/>
      <c r="D28" s="187"/>
      <c r="E28" s="266"/>
      <c r="F28" s="267"/>
      <c r="G28" s="267"/>
      <c r="H28" s="267"/>
      <c r="I28" s="267"/>
      <c r="J28" s="267"/>
      <c r="K28" s="267"/>
      <c r="L28" s="267"/>
      <c r="M28" s="267"/>
      <c r="N28" s="267"/>
      <c r="O28" s="267"/>
      <c r="P28" s="267"/>
      <c r="Q28" s="267"/>
      <c r="R28" s="267"/>
      <c r="S28" s="267"/>
      <c r="T28" s="267"/>
      <c r="U28" s="267"/>
      <c r="V28" s="267"/>
      <c r="W28" s="268"/>
      <c r="X28" s="155"/>
      <c r="Y28" s="155"/>
      <c r="Z28" s="9" t="s">
        <v>4</v>
      </c>
      <c r="AA28" s="155"/>
      <c r="AB28" s="155"/>
      <c r="AC28" s="9" t="s">
        <v>5</v>
      </c>
      <c r="AD28" s="171"/>
      <c r="AE28" s="172"/>
      <c r="AF28" s="172"/>
      <c r="AG28" s="173"/>
    </row>
    <row r="29" spans="2:34">
      <c r="B29" s="186"/>
      <c r="C29" s="187"/>
      <c r="D29" s="187"/>
      <c r="E29" s="263"/>
      <c r="F29" s="264"/>
      <c r="G29" s="264"/>
      <c r="H29" s="264"/>
      <c r="I29" s="264"/>
      <c r="J29" s="264"/>
      <c r="K29" s="264"/>
      <c r="L29" s="264"/>
      <c r="M29" s="264"/>
      <c r="N29" s="264"/>
      <c r="O29" s="264"/>
      <c r="P29" s="264"/>
      <c r="Q29" s="264"/>
      <c r="R29" s="264"/>
      <c r="S29" s="264"/>
      <c r="T29" s="264"/>
      <c r="U29" s="264"/>
      <c r="V29" s="264"/>
      <c r="W29" s="265"/>
      <c r="X29" s="155"/>
      <c r="Y29" s="155"/>
      <c r="Z29" s="9" t="s">
        <v>4</v>
      </c>
      <c r="AA29" s="155"/>
      <c r="AB29" s="155"/>
      <c r="AC29" s="9" t="s">
        <v>5</v>
      </c>
      <c r="AD29" s="171"/>
      <c r="AE29" s="172"/>
      <c r="AF29" s="172"/>
      <c r="AG29" s="173"/>
    </row>
    <row r="30" spans="2:34" ht="14.25" customHeight="1">
      <c r="B30" s="180" t="s">
        <v>95</v>
      </c>
      <c r="C30" s="187"/>
      <c r="D30" s="187"/>
      <c r="E30" s="266" t="s">
        <v>90</v>
      </c>
      <c r="F30" s="267"/>
      <c r="G30" s="267"/>
      <c r="H30" s="267"/>
      <c r="I30" s="267"/>
      <c r="J30" s="267"/>
      <c r="K30" s="267"/>
      <c r="L30" s="267"/>
      <c r="M30" s="267"/>
      <c r="N30" s="267"/>
      <c r="O30" s="267"/>
      <c r="P30" s="267"/>
      <c r="Q30" s="267"/>
      <c r="R30" s="267"/>
      <c r="S30" s="267"/>
      <c r="T30" s="267"/>
      <c r="U30" s="267"/>
      <c r="V30" s="267"/>
      <c r="W30" s="268"/>
      <c r="X30" s="155">
        <v>2002</v>
      </c>
      <c r="Y30" s="155"/>
      <c r="Z30" s="9" t="s">
        <v>4</v>
      </c>
      <c r="AA30" s="155">
        <v>4</v>
      </c>
      <c r="AB30" s="155"/>
      <c r="AC30" s="9" t="s">
        <v>5</v>
      </c>
      <c r="AD30" s="171" t="s">
        <v>40</v>
      </c>
      <c r="AE30" s="172"/>
      <c r="AF30" s="172"/>
      <c r="AG30" s="173"/>
    </row>
    <row r="31" spans="2:34">
      <c r="B31" s="186"/>
      <c r="C31" s="187"/>
      <c r="D31" s="187"/>
      <c r="E31" s="263" t="s">
        <v>96</v>
      </c>
      <c r="F31" s="264"/>
      <c r="G31" s="264"/>
      <c r="H31" s="264"/>
      <c r="I31" s="264"/>
      <c r="J31" s="264"/>
      <c r="K31" s="264"/>
      <c r="L31" s="264"/>
      <c r="M31" s="264"/>
      <c r="N31" s="264"/>
      <c r="O31" s="264"/>
      <c r="P31" s="264"/>
      <c r="Q31" s="264"/>
      <c r="R31" s="264"/>
      <c r="S31" s="264"/>
      <c r="T31" s="264"/>
      <c r="U31" s="264"/>
      <c r="V31" s="264"/>
      <c r="W31" s="265"/>
      <c r="X31" s="155">
        <v>2004</v>
      </c>
      <c r="Y31" s="155"/>
      <c r="Z31" s="9" t="s">
        <v>4</v>
      </c>
      <c r="AA31" s="155">
        <v>3</v>
      </c>
      <c r="AB31" s="155"/>
      <c r="AC31" s="9" t="s">
        <v>5</v>
      </c>
      <c r="AD31" s="171" t="s">
        <v>97</v>
      </c>
      <c r="AE31" s="172"/>
      <c r="AF31" s="172"/>
      <c r="AG31" s="173"/>
    </row>
    <row r="32" spans="2:34" ht="14.25" customHeight="1">
      <c r="B32" s="180" t="s">
        <v>98</v>
      </c>
      <c r="C32" s="187"/>
      <c r="D32" s="187"/>
      <c r="E32" s="266" t="s">
        <v>90</v>
      </c>
      <c r="F32" s="267"/>
      <c r="G32" s="267"/>
      <c r="H32" s="267"/>
      <c r="I32" s="267"/>
      <c r="J32" s="267"/>
      <c r="K32" s="267"/>
      <c r="L32" s="267"/>
      <c r="M32" s="267"/>
      <c r="N32" s="267"/>
      <c r="O32" s="267"/>
      <c r="P32" s="267"/>
      <c r="Q32" s="267"/>
      <c r="R32" s="267"/>
      <c r="S32" s="267"/>
      <c r="T32" s="267"/>
      <c r="U32" s="267"/>
      <c r="V32" s="267"/>
      <c r="W32" s="268"/>
      <c r="X32" s="155">
        <v>2004</v>
      </c>
      <c r="Y32" s="155"/>
      <c r="Z32" s="9" t="s">
        <v>4</v>
      </c>
      <c r="AA32" s="155">
        <v>4</v>
      </c>
      <c r="AB32" s="155"/>
      <c r="AC32" s="9" t="s">
        <v>5</v>
      </c>
      <c r="AD32" s="171" t="s">
        <v>40</v>
      </c>
      <c r="AE32" s="172"/>
      <c r="AF32" s="172"/>
      <c r="AG32" s="173"/>
    </row>
    <row r="33" spans="2:34">
      <c r="B33" s="186"/>
      <c r="C33" s="187"/>
      <c r="D33" s="187"/>
      <c r="E33" s="263" t="s">
        <v>96</v>
      </c>
      <c r="F33" s="264"/>
      <c r="G33" s="264"/>
      <c r="H33" s="264"/>
      <c r="I33" s="264"/>
      <c r="J33" s="264"/>
      <c r="K33" s="264"/>
      <c r="L33" s="264"/>
      <c r="M33" s="264"/>
      <c r="N33" s="264"/>
      <c r="O33" s="264"/>
      <c r="P33" s="264"/>
      <c r="Q33" s="264"/>
      <c r="R33" s="264"/>
      <c r="S33" s="264"/>
      <c r="T33" s="264"/>
      <c r="U33" s="264"/>
      <c r="V33" s="264"/>
      <c r="W33" s="265"/>
      <c r="X33" s="155">
        <v>2007</v>
      </c>
      <c r="Y33" s="155"/>
      <c r="Z33" s="9" t="s">
        <v>4</v>
      </c>
      <c r="AA33" s="155">
        <v>3</v>
      </c>
      <c r="AB33" s="155"/>
      <c r="AC33" s="9" t="s">
        <v>5</v>
      </c>
      <c r="AD33" s="171" t="s">
        <v>99</v>
      </c>
      <c r="AE33" s="172"/>
      <c r="AF33" s="172"/>
      <c r="AG33" s="173"/>
    </row>
    <row r="34" spans="2:34">
      <c r="B34" s="202" t="s">
        <v>51</v>
      </c>
      <c r="C34" s="203"/>
      <c r="D34" s="203"/>
      <c r="E34" s="201" t="s">
        <v>52</v>
      </c>
      <c r="F34" s="110"/>
      <c r="G34" s="110"/>
      <c r="H34" s="111"/>
      <c r="I34" s="125" t="s">
        <v>100</v>
      </c>
      <c r="J34" s="125"/>
      <c r="K34" s="125"/>
      <c r="L34" s="125"/>
      <c r="M34" s="125"/>
      <c r="N34" s="125"/>
      <c r="O34" s="125"/>
      <c r="P34" s="125"/>
      <c r="Q34" s="125"/>
      <c r="R34" s="125"/>
      <c r="S34" s="125"/>
      <c r="T34" s="125"/>
      <c r="U34" s="115" t="s">
        <v>54</v>
      </c>
      <c r="V34" s="115"/>
      <c r="W34" s="115"/>
      <c r="X34" s="115"/>
      <c r="Y34" s="120" t="s">
        <v>101</v>
      </c>
      <c r="Z34" s="120"/>
      <c r="AA34" s="120"/>
      <c r="AB34" s="120"/>
      <c r="AC34" s="120"/>
      <c r="AD34" s="120"/>
      <c r="AE34" s="120"/>
      <c r="AF34" s="120"/>
      <c r="AG34" s="121"/>
    </row>
    <row r="35" spans="2:34" ht="15" thickBot="1">
      <c r="B35" s="204"/>
      <c r="C35" s="205"/>
      <c r="D35" s="205"/>
      <c r="E35" s="206" t="s">
        <v>55</v>
      </c>
      <c r="F35" s="107"/>
      <c r="G35" s="107"/>
      <c r="H35" s="108"/>
      <c r="I35" s="269" t="s">
        <v>102</v>
      </c>
      <c r="J35" s="269"/>
      <c r="K35" s="269"/>
      <c r="L35" s="269"/>
      <c r="M35" s="269"/>
      <c r="N35" s="269"/>
      <c r="O35" s="269"/>
      <c r="P35" s="269"/>
      <c r="Q35" s="269"/>
      <c r="R35" s="269"/>
      <c r="S35" s="269"/>
      <c r="T35" s="269"/>
      <c r="U35" s="107" t="s">
        <v>56</v>
      </c>
      <c r="V35" s="107"/>
      <c r="W35" s="107"/>
      <c r="X35" s="108"/>
      <c r="Y35" s="147">
        <v>2007</v>
      </c>
      <c r="Z35" s="148"/>
      <c r="AA35" s="5" t="s">
        <v>4</v>
      </c>
      <c r="AB35" s="258">
        <v>3</v>
      </c>
      <c r="AC35" s="258"/>
      <c r="AD35" s="5" t="s">
        <v>5</v>
      </c>
      <c r="AE35" s="259">
        <v>15</v>
      </c>
      <c r="AF35" s="148"/>
      <c r="AG35" s="6" t="s">
        <v>6</v>
      </c>
      <c r="AH35" s="10"/>
    </row>
    <row r="37" spans="2:34" ht="19.5">
      <c r="B37" s="4" t="s">
        <v>57</v>
      </c>
      <c r="C37" s="4"/>
      <c r="E37" t="s">
        <v>58</v>
      </c>
    </row>
    <row r="38" spans="2:34">
      <c r="B38" t="s">
        <v>103</v>
      </c>
    </row>
    <row r="39" spans="2:34" ht="15" thickBot="1">
      <c r="B39" t="s">
        <v>104</v>
      </c>
    </row>
    <row r="40" spans="2:34">
      <c r="B40" s="195" t="s">
        <v>60</v>
      </c>
      <c r="C40" s="196"/>
      <c r="D40" s="196"/>
      <c r="E40" s="196"/>
      <c r="F40" s="196"/>
      <c r="G40" s="196"/>
      <c r="H40" s="7"/>
      <c r="I40" s="196" t="s">
        <v>61</v>
      </c>
      <c r="J40" s="196"/>
      <c r="K40" s="196"/>
      <c r="L40" s="196"/>
      <c r="M40" s="196"/>
      <c r="N40" s="197"/>
      <c r="O40" s="198" t="s">
        <v>62</v>
      </c>
      <c r="P40" s="199"/>
      <c r="Q40" s="199"/>
      <c r="R40" s="199"/>
      <c r="S40" s="199"/>
      <c r="T40" s="199"/>
      <c r="U40" s="199"/>
      <c r="V40" s="199"/>
      <c r="W40" s="199"/>
      <c r="X40" s="199"/>
      <c r="Y40" s="199"/>
      <c r="Z40" s="199"/>
      <c r="AA40" s="199"/>
      <c r="AB40" s="199"/>
      <c r="AC40" s="199"/>
      <c r="AD40" s="200"/>
      <c r="AE40" s="32" t="s">
        <v>63</v>
      </c>
      <c r="AF40" s="32"/>
      <c r="AG40" s="37"/>
    </row>
    <row r="41" spans="2:34" ht="14.25" customHeight="1">
      <c r="B41" s="228">
        <v>2007</v>
      </c>
      <c r="C41" s="156"/>
      <c r="D41" s="276" t="s">
        <v>4</v>
      </c>
      <c r="E41" s="270">
        <v>4</v>
      </c>
      <c r="F41" s="270"/>
      <c r="G41" s="231" t="s">
        <v>5</v>
      </c>
      <c r="H41" s="233" t="s">
        <v>64</v>
      </c>
      <c r="I41" s="213" t="s">
        <v>105</v>
      </c>
      <c r="J41" s="213"/>
      <c r="K41" s="213"/>
      <c r="L41" s="213"/>
      <c r="M41" s="213"/>
      <c r="N41" s="271"/>
      <c r="O41" s="281" t="s">
        <v>106</v>
      </c>
      <c r="P41" s="214"/>
      <c r="Q41" s="214"/>
      <c r="R41" s="214"/>
      <c r="S41" s="214"/>
      <c r="T41" s="214"/>
      <c r="U41" s="214"/>
      <c r="V41" s="214"/>
      <c r="W41" s="214"/>
      <c r="X41" s="214"/>
      <c r="Y41" s="214"/>
      <c r="Z41" s="214"/>
      <c r="AA41" s="214"/>
      <c r="AB41" s="214"/>
      <c r="AC41" s="214"/>
      <c r="AD41" s="215"/>
      <c r="AE41" s="218" t="s">
        <v>107</v>
      </c>
      <c r="AF41" s="214"/>
      <c r="AG41" s="219"/>
    </row>
    <row r="42" spans="2:34">
      <c r="B42" s="275"/>
      <c r="C42" s="273"/>
      <c r="D42" s="277"/>
      <c r="E42" s="274"/>
      <c r="F42" s="274"/>
      <c r="G42" s="278"/>
      <c r="H42" s="279"/>
      <c r="I42" s="272">
        <v>2010</v>
      </c>
      <c r="J42" s="273"/>
      <c r="K42" s="67" t="s">
        <v>4</v>
      </c>
      <c r="L42" s="274">
        <v>3</v>
      </c>
      <c r="M42" s="274"/>
      <c r="N42" s="68" t="s">
        <v>5</v>
      </c>
      <c r="O42" s="285"/>
      <c r="P42" s="216"/>
      <c r="Q42" s="216"/>
      <c r="R42" s="216"/>
      <c r="S42" s="216"/>
      <c r="T42" s="216"/>
      <c r="U42" s="216"/>
      <c r="V42" s="216"/>
      <c r="W42" s="216"/>
      <c r="X42" s="216"/>
      <c r="Y42" s="216"/>
      <c r="Z42" s="216"/>
      <c r="AA42" s="216"/>
      <c r="AB42" s="216"/>
      <c r="AC42" s="216"/>
      <c r="AD42" s="217"/>
      <c r="AE42" s="283"/>
      <c r="AF42" s="216"/>
      <c r="AG42" s="284"/>
    </row>
    <row r="43" spans="2:34" ht="14.25" customHeight="1">
      <c r="B43" s="228">
        <v>2010</v>
      </c>
      <c r="C43" s="156"/>
      <c r="D43" s="276" t="s">
        <v>4</v>
      </c>
      <c r="E43" s="270">
        <v>4</v>
      </c>
      <c r="F43" s="270"/>
      <c r="G43" s="231" t="s">
        <v>5</v>
      </c>
      <c r="H43" s="212" t="s">
        <v>64</v>
      </c>
      <c r="I43" s="213" t="s">
        <v>105</v>
      </c>
      <c r="J43" s="213"/>
      <c r="K43" s="213"/>
      <c r="L43" s="213"/>
      <c r="M43" s="213"/>
      <c r="N43" s="271"/>
      <c r="O43" s="286" t="s">
        <v>108</v>
      </c>
      <c r="P43" s="287"/>
      <c r="Q43" s="287"/>
      <c r="R43" s="287"/>
      <c r="S43" s="287"/>
      <c r="T43" s="287"/>
      <c r="U43" s="287"/>
      <c r="V43" s="287"/>
      <c r="W43" s="287"/>
      <c r="X43" s="287"/>
      <c r="Y43" s="287"/>
      <c r="Z43" s="287"/>
      <c r="AA43" s="287"/>
      <c r="AB43" s="287"/>
      <c r="AC43" s="287"/>
      <c r="AD43" s="223"/>
      <c r="AE43" s="288" t="s">
        <v>107</v>
      </c>
      <c r="AF43" s="287"/>
      <c r="AG43" s="289"/>
    </row>
    <row r="44" spans="2:34">
      <c r="B44" s="228"/>
      <c r="C44" s="156"/>
      <c r="D44" s="276"/>
      <c r="E44" s="270"/>
      <c r="F44" s="270"/>
      <c r="G44" s="231"/>
      <c r="H44" s="212"/>
      <c r="I44" s="155">
        <v>2015</v>
      </c>
      <c r="J44" s="156"/>
      <c r="K44" s="18" t="s">
        <v>4</v>
      </c>
      <c r="L44" s="270">
        <v>3</v>
      </c>
      <c r="M44" s="270"/>
      <c r="N44" s="69" t="s">
        <v>5</v>
      </c>
      <c r="O44" s="286"/>
      <c r="P44" s="287"/>
      <c r="Q44" s="287"/>
      <c r="R44" s="287"/>
      <c r="S44" s="287"/>
      <c r="T44" s="287"/>
      <c r="U44" s="287"/>
      <c r="V44" s="287"/>
      <c r="W44" s="287"/>
      <c r="X44" s="287"/>
      <c r="Y44" s="287"/>
      <c r="Z44" s="287"/>
      <c r="AA44" s="287"/>
      <c r="AB44" s="287"/>
      <c r="AC44" s="287"/>
      <c r="AD44" s="223"/>
      <c r="AE44" s="288"/>
      <c r="AF44" s="287"/>
      <c r="AG44" s="289"/>
    </row>
    <row r="45" spans="2:34" ht="14.25" customHeight="1">
      <c r="B45" s="228">
        <v>2015</v>
      </c>
      <c r="C45" s="156"/>
      <c r="D45" s="276" t="s">
        <v>4</v>
      </c>
      <c r="E45" s="270">
        <v>4</v>
      </c>
      <c r="F45" s="270"/>
      <c r="G45" s="231" t="s">
        <v>5</v>
      </c>
      <c r="H45" s="212" t="s">
        <v>64</v>
      </c>
      <c r="I45" s="213" t="s">
        <v>105</v>
      </c>
      <c r="J45" s="213"/>
      <c r="K45" s="213"/>
      <c r="L45" s="213"/>
      <c r="M45" s="213"/>
      <c r="N45" s="271"/>
      <c r="O45" s="286" t="s">
        <v>109</v>
      </c>
      <c r="P45" s="287"/>
      <c r="Q45" s="287"/>
      <c r="R45" s="287"/>
      <c r="S45" s="287"/>
      <c r="T45" s="287"/>
      <c r="U45" s="287"/>
      <c r="V45" s="287"/>
      <c r="W45" s="287"/>
      <c r="X45" s="287"/>
      <c r="Y45" s="287"/>
      <c r="Z45" s="287"/>
      <c r="AA45" s="287"/>
      <c r="AB45" s="287"/>
      <c r="AC45" s="287"/>
      <c r="AD45" s="223"/>
      <c r="AE45" s="288" t="s">
        <v>110</v>
      </c>
      <c r="AF45" s="287"/>
      <c r="AG45" s="289"/>
    </row>
    <row r="46" spans="2:34">
      <c r="B46" s="228"/>
      <c r="C46" s="156"/>
      <c r="D46" s="276"/>
      <c r="E46" s="270"/>
      <c r="F46" s="270"/>
      <c r="G46" s="231"/>
      <c r="H46" s="212"/>
      <c r="I46" s="155">
        <v>2017</v>
      </c>
      <c r="J46" s="156"/>
      <c r="K46" s="18" t="s">
        <v>4</v>
      </c>
      <c r="L46" s="270">
        <v>3</v>
      </c>
      <c r="M46" s="270"/>
      <c r="N46" s="69" t="s">
        <v>5</v>
      </c>
      <c r="O46" s="286"/>
      <c r="P46" s="287"/>
      <c r="Q46" s="287"/>
      <c r="R46" s="287"/>
      <c r="S46" s="287"/>
      <c r="T46" s="287"/>
      <c r="U46" s="287"/>
      <c r="V46" s="287"/>
      <c r="W46" s="287"/>
      <c r="X46" s="287"/>
      <c r="Y46" s="287"/>
      <c r="Z46" s="287"/>
      <c r="AA46" s="287"/>
      <c r="AB46" s="287"/>
      <c r="AC46" s="287"/>
      <c r="AD46" s="223"/>
      <c r="AE46" s="288"/>
      <c r="AF46" s="287"/>
      <c r="AG46" s="289"/>
    </row>
    <row r="47" spans="2:34" ht="14.25" customHeight="1">
      <c r="B47" s="228">
        <v>2012</v>
      </c>
      <c r="C47" s="156"/>
      <c r="D47" s="276" t="s">
        <v>4</v>
      </c>
      <c r="E47" s="270">
        <v>4</v>
      </c>
      <c r="F47" s="270"/>
      <c r="G47" s="231" t="s">
        <v>5</v>
      </c>
      <c r="H47" s="212" t="s">
        <v>64</v>
      </c>
      <c r="I47" s="213" t="s">
        <v>111</v>
      </c>
      <c r="J47" s="213"/>
      <c r="K47" s="213"/>
      <c r="L47" s="213"/>
      <c r="M47" s="213"/>
      <c r="N47" s="271"/>
      <c r="O47" s="286" t="s">
        <v>112</v>
      </c>
      <c r="P47" s="287"/>
      <c r="Q47" s="287"/>
      <c r="R47" s="287"/>
      <c r="S47" s="287"/>
      <c r="T47" s="287"/>
      <c r="U47" s="287"/>
      <c r="V47" s="287"/>
      <c r="W47" s="287"/>
      <c r="X47" s="287"/>
      <c r="Y47" s="287"/>
      <c r="Z47" s="287"/>
      <c r="AA47" s="287"/>
      <c r="AB47" s="287"/>
      <c r="AC47" s="287"/>
      <c r="AD47" s="223"/>
      <c r="AE47" s="288" t="s">
        <v>110</v>
      </c>
      <c r="AF47" s="287"/>
      <c r="AG47" s="289"/>
    </row>
    <row r="48" spans="2:34">
      <c r="B48" s="228"/>
      <c r="C48" s="156"/>
      <c r="D48" s="276"/>
      <c r="E48" s="270"/>
      <c r="F48" s="270"/>
      <c r="G48" s="231"/>
      <c r="H48" s="212"/>
      <c r="I48" s="155"/>
      <c r="J48" s="156"/>
      <c r="K48" s="18" t="s">
        <v>4</v>
      </c>
      <c r="L48" s="270"/>
      <c r="M48" s="270"/>
      <c r="N48" s="69" t="s">
        <v>5</v>
      </c>
      <c r="O48" s="286"/>
      <c r="P48" s="287"/>
      <c r="Q48" s="287"/>
      <c r="R48" s="287"/>
      <c r="S48" s="287"/>
      <c r="T48" s="287"/>
      <c r="U48" s="287"/>
      <c r="V48" s="287"/>
      <c r="W48" s="287"/>
      <c r="X48" s="287"/>
      <c r="Y48" s="287"/>
      <c r="Z48" s="287"/>
      <c r="AA48" s="287"/>
      <c r="AB48" s="287"/>
      <c r="AC48" s="287"/>
      <c r="AD48" s="223"/>
      <c r="AE48" s="288"/>
      <c r="AF48" s="287"/>
      <c r="AG48" s="289"/>
    </row>
    <row r="49" spans="2:35" ht="14.25" customHeight="1">
      <c r="B49" s="228">
        <v>2017</v>
      </c>
      <c r="C49" s="156"/>
      <c r="D49" s="276" t="s">
        <v>4</v>
      </c>
      <c r="E49" s="270">
        <v>4</v>
      </c>
      <c r="F49" s="270"/>
      <c r="G49" s="231" t="s">
        <v>5</v>
      </c>
      <c r="H49" s="212" t="s">
        <v>64</v>
      </c>
      <c r="I49" s="213" t="s">
        <v>105</v>
      </c>
      <c r="J49" s="213"/>
      <c r="K49" s="213"/>
      <c r="L49" s="213"/>
      <c r="M49" s="213"/>
      <c r="N49" s="271"/>
      <c r="O49" s="281" t="s">
        <v>113</v>
      </c>
      <c r="P49" s="214"/>
      <c r="Q49" s="214"/>
      <c r="R49" s="214"/>
      <c r="S49" s="214"/>
      <c r="T49" s="214"/>
      <c r="U49" s="214"/>
      <c r="V49" s="214"/>
      <c r="W49" s="214"/>
      <c r="X49" s="214"/>
      <c r="Y49" s="214"/>
      <c r="Z49" s="214"/>
      <c r="AA49" s="214"/>
      <c r="AB49" s="214"/>
      <c r="AC49" s="214"/>
      <c r="AD49" s="215"/>
      <c r="AE49" s="288" t="s">
        <v>107</v>
      </c>
      <c r="AF49" s="287"/>
      <c r="AG49" s="289"/>
    </row>
    <row r="50" spans="2:35" ht="15" thickBot="1">
      <c r="B50" s="228"/>
      <c r="C50" s="156"/>
      <c r="D50" s="276"/>
      <c r="E50" s="270"/>
      <c r="F50" s="270"/>
      <c r="G50" s="231"/>
      <c r="H50" s="212"/>
      <c r="I50" s="155">
        <v>2022</v>
      </c>
      <c r="J50" s="156"/>
      <c r="K50" s="18" t="s">
        <v>4</v>
      </c>
      <c r="L50" s="270">
        <v>3</v>
      </c>
      <c r="M50" s="270"/>
      <c r="N50" s="69" t="s">
        <v>5</v>
      </c>
      <c r="O50" s="282"/>
      <c r="P50" s="237"/>
      <c r="Q50" s="237"/>
      <c r="R50" s="237"/>
      <c r="S50" s="237"/>
      <c r="T50" s="237"/>
      <c r="U50" s="237"/>
      <c r="V50" s="237"/>
      <c r="W50" s="237"/>
      <c r="X50" s="237"/>
      <c r="Y50" s="237"/>
      <c r="Z50" s="237"/>
      <c r="AA50" s="237"/>
      <c r="AB50" s="237"/>
      <c r="AC50" s="237"/>
      <c r="AD50" s="238"/>
      <c r="AE50" s="288"/>
      <c r="AF50" s="287"/>
      <c r="AG50" s="289"/>
    </row>
    <row r="51" spans="2:35" ht="14.25" hidden="1" customHeight="1">
      <c r="B51" s="228"/>
      <c r="C51" s="156"/>
      <c r="D51" s="276" t="s">
        <v>4</v>
      </c>
      <c r="E51" s="270"/>
      <c r="F51" s="270"/>
      <c r="G51" s="231" t="s">
        <v>5</v>
      </c>
      <c r="H51" s="212" t="s">
        <v>64</v>
      </c>
      <c r="I51" s="213" t="s">
        <v>22</v>
      </c>
      <c r="J51" s="213"/>
      <c r="K51" s="213"/>
      <c r="L51" s="213"/>
      <c r="M51" s="213"/>
      <c r="N51" s="271"/>
      <c r="O51" s="286"/>
      <c r="P51" s="287"/>
      <c r="Q51" s="287"/>
      <c r="R51" s="287"/>
      <c r="S51" s="287"/>
      <c r="T51" s="287"/>
      <c r="U51" s="287"/>
      <c r="V51" s="287"/>
      <c r="W51" s="287"/>
      <c r="X51" s="287"/>
      <c r="Y51" s="287"/>
      <c r="Z51" s="287"/>
      <c r="AA51" s="287"/>
      <c r="AB51" s="287"/>
      <c r="AC51" s="287"/>
      <c r="AD51" s="223"/>
      <c r="AE51" s="288" t="s">
        <v>22</v>
      </c>
      <c r="AF51" s="287"/>
      <c r="AG51" s="289"/>
    </row>
    <row r="52" spans="2:35" hidden="1">
      <c r="B52" s="228"/>
      <c r="C52" s="156"/>
      <c r="D52" s="276"/>
      <c r="E52" s="270"/>
      <c r="F52" s="270"/>
      <c r="G52" s="231"/>
      <c r="H52" s="212"/>
      <c r="I52" s="155"/>
      <c r="J52" s="156"/>
      <c r="K52" s="18" t="s">
        <v>4</v>
      </c>
      <c r="L52" s="270"/>
      <c r="M52" s="270"/>
      <c r="N52" s="69" t="s">
        <v>5</v>
      </c>
      <c r="O52" s="286"/>
      <c r="P52" s="287"/>
      <c r="Q52" s="287"/>
      <c r="R52" s="287"/>
      <c r="S52" s="287"/>
      <c r="T52" s="287"/>
      <c r="U52" s="287"/>
      <c r="V52" s="287"/>
      <c r="W52" s="287"/>
      <c r="X52" s="287"/>
      <c r="Y52" s="287"/>
      <c r="Z52" s="287"/>
      <c r="AA52" s="287"/>
      <c r="AB52" s="287"/>
      <c r="AC52" s="287"/>
      <c r="AD52" s="223"/>
      <c r="AE52" s="288"/>
      <c r="AF52" s="287"/>
      <c r="AG52" s="289"/>
    </row>
    <row r="53" spans="2:35" ht="14.25" customHeight="1">
      <c r="B53" s="290"/>
      <c r="C53" s="291"/>
      <c r="D53" s="292" t="s">
        <v>4</v>
      </c>
      <c r="E53" s="293"/>
      <c r="F53" s="293"/>
      <c r="G53" s="294" t="s">
        <v>5</v>
      </c>
      <c r="H53" s="279" t="s">
        <v>64</v>
      </c>
      <c r="I53" s="295" t="s">
        <v>22</v>
      </c>
      <c r="J53" s="295"/>
      <c r="K53" s="295"/>
      <c r="L53" s="295"/>
      <c r="M53" s="295"/>
      <c r="N53" s="296"/>
      <c r="O53" s="285"/>
      <c r="P53" s="216"/>
      <c r="Q53" s="216"/>
      <c r="R53" s="216"/>
      <c r="S53" s="216"/>
      <c r="T53" s="216"/>
      <c r="U53" s="216"/>
      <c r="V53" s="216"/>
      <c r="W53" s="216"/>
      <c r="X53" s="216"/>
      <c r="Y53" s="216"/>
      <c r="Z53" s="216"/>
      <c r="AA53" s="216"/>
      <c r="AB53" s="216"/>
      <c r="AC53" s="216"/>
      <c r="AD53" s="217"/>
      <c r="AE53" s="283" t="s">
        <v>22</v>
      </c>
      <c r="AF53" s="216"/>
      <c r="AG53" s="284"/>
    </row>
    <row r="54" spans="2:35" ht="15" thickBot="1">
      <c r="B54" s="229"/>
      <c r="C54" s="148"/>
      <c r="D54" s="280"/>
      <c r="E54" s="258"/>
      <c r="F54" s="258"/>
      <c r="G54" s="232"/>
      <c r="H54" s="234"/>
      <c r="I54" s="147"/>
      <c r="J54" s="148"/>
      <c r="K54" s="5" t="s">
        <v>4</v>
      </c>
      <c r="L54" s="258"/>
      <c r="M54" s="258"/>
      <c r="N54" s="6" t="s">
        <v>5</v>
      </c>
      <c r="O54" s="297"/>
      <c r="P54" s="221"/>
      <c r="Q54" s="221"/>
      <c r="R54" s="221"/>
      <c r="S54" s="221"/>
      <c r="T54" s="221"/>
      <c r="U54" s="221"/>
      <c r="V54" s="221"/>
      <c r="W54" s="221"/>
      <c r="X54" s="221"/>
      <c r="Y54" s="221"/>
      <c r="Z54" s="221"/>
      <c r="AA54" s="221"/>
      <c r="AB54" s="221"/>
      <c r="AC54" s="221"/>
      <c r="AD54" s="298"/>
      <c r="AE54" s="220"/>
      <c r="AF54" s="221"/>
      <c r="AG54" s="222"/>
    </row>
    <row r="55" spans="2:35">
      <c r="B55" s="167" t="s">
        <v>65</v>
      </c>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227"/>
    </row>
    <row r="56" spans="2:35" ht="14.25" customHeight="1">
      <c r="B56" s="228">
        <v>2022</v>
      </c>
      <c r="C56" s="156"/>
      <c r="D56" s="276" t="s">
        <v>4</v>
      </c>
      <c r="E56" s="270">
        <v>4</v>
      </c>
      <c r="F56" s="270"/>
      <c r="G56" s="231" t="s">
        <v>5</v>
      </c>
      <c r="H56" s="233" t="s">
        <v>64</v>
      </c>
      <c r="I56" s="213" t="s">
        <v>114</v>
      </c>
      <c r="J56" s="213"/>
      <c r="K56" s="213"/>
      <c r="L56" s="213"/>
      <c r="M56" s="213"/>
      <c r="N56" s="271"/>
      <c r="O56" s="281" t="s">
        <v>115</v>
      </c>
      <c r="P56" s="214"/>
      <c r="Q56" s="214"/>
      <c r="R56" s="214"/>
      <c r="S56" s="214"/>
      <c r="T56" s="214"/>
      <c r="U56" s="214"/>
      <c r="V56" s="214"/>
      <c r="W56" s="214"/>
      <c r="X56" s="214"/>
      <c r="Y56" s="214"/>
      <c r="Z56" s="214"/>
      <c r="AA56" s="214"/>
      <c r="AB56" s="214"/>
      <c r="AC56" s="214"/>
      <c r="AD56" s="215"/>
      <c r="AE56" s="218" t="s">
        <v>107</v>
      </c>
      <c r="AF56" s="214"/>
      <c r="AG56" s="219"/>
    </row>
    <row r="57" spans="2:35" ht="15" thickBot="1">
      <c r="B57" s="229"/>
      <c r="C57" s="148"/>
      <c r="D57" s="280"/>
      <c r="E57" s="258"/>
      <c r="F57" s="258"/>
      <c r="G57" s="232"/>
      <c r="H57" s="234"/>
      <c r="I57" s="147">
        <v>2025</v>
      </c>
      <c r="J57" s="148"/>
      <c r="K57" s="5" t="s">
        <v>4</v>
      </c>
      <c r="L57" s="258">
        <v>3</v>
      </c>
      <c r="M57" s="258"/>
      <c r="N57" s="6" t="s">
        <v>5</v>
      </c>
      <c r="O57" s="282"/>
      <c r="P57" s="237"/>
      <c r="Q57" s="237"/>
      <c r="R57" s="237"/>
      <c r="S57" s="237"/>
      <c r="T57" s="237"/>
      <c r="U57" s="237"/>
      <c r="V57" s="237"/>
      <c r="W57" s="237"/>
      <c r="X57" s="237"/>
      <c r="Y57" s="237"/>
      <c r="Z57" s="237"/>
      <c r="AA57" s="237"/>
      <c r="AB57" s="237"/>
      <c r="AC57" s="237"/>
      <c r="AD57" s="238"/>
      <c r="AE57" s="236"/>
      <c r="AF57" s="237"/>
      <c r="AG57" s="239"/>
      <c r="AH57" s="10"/>
      <c r="AI57" s="10"/>
    </row>
  </sheetData>
  <customSheetViews>
    <customSheetView guid="{60B658FF-8995-4732-960C-78FBAD34AA4D}" printArea="1">
      <selection activeCell="R8" sqref="R8:S8"/>
      <pageMargins left="0" right="0" top="0" bottom="0" header="0" footer="0"/>
      <pageSetup paperSize="9" scale="99" orientation="portrait" r:id="rId1"/>
    </customSheetView>
    <customSheetView guid="{E0624EB1-8E89-4C6D-B311-89CC0F48B793}" printArea="1" state="hidden">
      <selection sqref="A1:AF1"/>
      <pageMargins left="0" right="0" top="0" bottom="0" header="0" footer="0"/>
      <pageSetup paperSize="9" scale="99" orientation="portrait" r:id="rId2"/>
    </customSheetView>
  </customSheetViews>
  <mergeCells count="205">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B40:G40"/>
    <mergeCell ref="I40:N40"/>
    <mergeCell ref="B34:D35"/>
    <mergeCell ref="I34:T34"/>
    <mergeCell ref="U34:X34"/>
    <mergeCell ref="Y34:AG34"/>
    <mergeCell ref="E35:H35"/>
    <mergeCell ref="I35:T35"/>
    <mergeCell ref="U35:X35"/>
    <mergeCell ref="Y35:Z35"/>
    <mergeCell ref="AB35:AC35"/>
    <mergeCell ref="AE35:AF35"/>
    <mergeCell ref="E34:H34"/>
    <mergeCell ref="B32:D33"/>
    <mergeCell ref="E32:W32"/>
    <mergeCell ref="X32:Y32"/>
    <mergeCell ref="AA32:AB32"/>
    <mergeCell ref="AD32:AG32"/>
    <mergeCell ref="E33:W33"/>
    <mergeCell ref="X33:Y33"/>
    <mergeCell ref="AA33:AB33"/>
    <mergeCell ref="AD33:AG33"/>
    <mergeCell ref="B30:D31"/>
    <mergeCell ref="E30:W30"/>
    <mergeCell ref="X30:Y30"/>
    <mergeCell ref="AA30:AB30"/>
    <mergeCell ref="AD30:AG30"/>
    <mergeCell ref="E31:W31"/>
    <mergeCell ref="X31:Y31"/>
    <mergeCell ref="AA31:AB31"/>
    <mergeCell ref="AD31:AG31"/>
    <mergeCell ref="B28:D29"/>
    <mergeCell ref="E28:W28"/>
    <mergeCell ref="X28:Y28"/>
    <mergeCell ref="AA28:AB28"/>
    <mergeCell ref="AD28:AG28"/>
    <mergeCell ref="E29:W29"/>
    <mergeCell ref="X29:Y29"/>
    <mergeCell ref="AA29:AB29"/>
    <mergeCell ref="AD29:AG29"/>
    <mergeCell ref="B26:D27"/>
    <mergeCell ref="E26:W26"/>
    <mergeCell ref="X26:Y26"/>
    <mergeCell ref="AA26:AB26"/>
    <mergeCell ref="AD26:AG26"/>
    <mergeCell ref="E27:W27"/>
    <mergeCell ref="X27:Y27"/>
    <mergeCell ref="AA27:AB27"/>
    <mergeCell ref="AD27:AG27"/>
    <mergeCell ref="B24:D25"/>
    <mergeCell ref="E24:W24"/>
    <mergeCell ref="X24:Y24"/>
    <mergeCell ref="AA24:AB24"/>
    <mergeCell ref="AD24:AG24"/>
    <mergeCell ref="E25:W25"/>
    <mergeCell ref="X25:Y25"/>
    <mergeCell ref="AA25:AB25"/>
    <mergeCell ref="AD25:AG25"/>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"選択してください,修了,退学(研究指導終了),退学(中途),在学中"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8"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114300</xdr:colOff>
                    <xdr:row>1</xdr:row>
                    <xdr:rowOff>47625</xdr:rowOff>
                  </from>
                  <to>
                    <xdr:col>2</xdr:col>
                    <xdr:colOff>190500</xdr:colOff>
                    <xdr:row>1</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21"/>
  <sheetViews>
    <sheetView showGridLines="0" view="pageBreakPreview" zoomScaleNormal="90" zoomScaleSheetLayoutView="100" workbookViewId="0">
      <selection activeCell="A2" sqref="A2"/>
    </sheetView>
  </sheetViews>
  <sheetFormatPr defaultColWidth="8.625" defaultRowHeight="18.75"/>
  <cols>
    <col min="1" max="1" width="2.25" style="78" customWidth="1"/>
    <col min="2" max="2" width="33" style="78" bestFit="1" customWidth="1"/>
    <col min="3" max="3" width="44.875" style="78" customWidth="1"/>
    <col min="4" max="4" width="2.875" style="78" customWidth="1"/>
    <col min="5" max="16384" width="8.625" style="78"/>
  </cols>
  <sheetData>
    <row r="1" spans="2:3" s="82" customFormat="1">
      <c r="B1" s="91"/>
    </row>
    <row r="2" spans="2:3" s="82" customFormat="1">
      <c r="B2" s="307" t="s">
        <v>116</v>
      </c>
      <c r="C2" s="308"/>
    </row>
    <row r="3" spans="2:3" s="82" customFormat="1">
      <c r="B3" s="92"/>
    </row>
    <row r="4" spans="2:3" s="82" customFormat="1" ht="16.5" customHeight="1">
      <c r="B4" s="310" t="s">
        <v>117</v>
      </c>
      <c r="C4" s="310"/>
    </row>
    <row r="5" spans="2:3" s="82" customFormat="1" ht="16.5" customHeight="1">
      <c r="B5" s="311" t="s">
        <v>118</v>
      </c>
      <c r="C5" s="311"/>
    </row>
    <row r="6" spans="2:3" s="82" customFormat="1" ht="16.5" customHeight="1">
      <c r="B6" s="83" t="s">
        <v>119</v>
      </c>
      <c r="C6" s="83"/>
    </row>
    <row r="7" spans="2:3" s="82" customFormat="1" ht="18.95" customHeight="1">
      <c r="B7" s="83"/>
    </row>
    <row r="8" spans="2:3" s="82" customFormat="1">
      <c r="B8" s="93" t="s">
        <v>120</v>
      </c>
    </row>
    <row r="9" spans="2:3" s="82" customFormat="1" ht="40.5" customHeight="1">
      <c r="B9" s="312"/>
      <c r="C9" s="312"/>
    </row>
    <row r="10" spans="2:3" s="82" customFormat="1" ht="18" customHeight="1">
      <c r="B10" s="300" t="s">
        <v>121</v>
      </c>
      <c r="C10" s="300"/>
    </row>
    <row r="11" spans="2:3" s="82" customFormat="1" ht="18" customHeight="1">
      <c r="B11" s="300" t="s">
        <v>122</v>
      </c>
      <c r="C11" s="300"/>
    </row>
    <row r="12" spans="2:3" s="82" customFormat="1">
      <c r="B12" s="90"/>
      <c r="C12" s="90"/>
    </row>
    <row r="13" spans="2:3" s="82" customFormat="1">
      <c r="B13" s="93" t="s">
        <v>123</v>
      </c>
    </row>
    <row r="14" spans="2:3" s="82" customFormat="1">
      <c r="B14" s="300" t="s">
        <v>124</v>
      </c>
      <c r="C14" s="306"/>
    </row>
    <row r="15" spans="2:3" s="82" customFormat="1">
      <c r="B15" s="94"/>
    </row>
    <row r="16" spans="2:3" s="82" customFormat="1">
      <c r="B16" s="309" t="s">
        <v>125</v>
      </c>
      <c r="C16" s="306"/>
    </row>
    <row r="17" spans="2:3" s="82" customFormat="1">
      <c r="B17" s="300" t="s">
        <v>126</v>
      </c>
      <c r="C17" s="306"/>
    </row>
    <row r="18" spans="2:3" s="82" customFormat="1">
      <c r="B18" s="300" t="s">
        <v>127</v>
      </c>
      <c r="C18" s="306"/>
    </row>
    <row r="19" spans="2:3" s="82" customFormat="1">
      <c r="B19" s="300" t="s">
        <v>128</v>
      </c>
      <c r="C19" s="306"/>
    </row>
    <row r="20" spans="2:3" s="82" customFormat="1" ht="26.1" customHeight="1">
      <c r="B20" s="300" t="s">
        <v>129</v>
      </c>
      <c r="C20" s="306"/>
    </row>
    <row r="21" spans="2:3" s="82" customFormat="1">
      <c r="B21" s="300" t="s">
        <v>130</v>
      </c>
      <c r="C21" s="306"/>
    </row>
    <row r="22" spans="2:3" s="82" customFormat="1">
      <c r="B22" s="300" t="s">
        <v>131</v>
      </c>
      <c r="C22" s="306"/>
    </row>
    <row r="23" spans="2:3" s="82" customFormat="1" ht="26.1" customHeight="1">
      <c r="B23" s="300" t="s">
        <v>132</v>
      </c>
      <c r="C23" s="306"/>
    </row>
    <row r="24" spans="2:3" s="82" customFormat="1">
      <c r="B24" s="300" t="s">
        <v>133</v>
      </c>
      <c r="C24" s="306"/>
    </row>
    <row r="25" spans="2:3" s="82" customFormat="1" ht="18" customHeight="1">
      <c r="B25" s="300" t="s">
        <v>134</v>
      </c>
      <c r="C25" s="300"/>
    </row>
    <row r="26" spans="2:3" s="95" customFormat="1" ht="18" customHeight="1">
      <c r="B26" s="300" t="s">
        <v>135</v>
      </c>
      <c r="C26" s="306"/>
    </row>
    <row r="27" spans="2:3" s="82" customFormat="1" ht="21.6" customHeight="1">
      <c r="B27" s="300" t="s">
        <v>136</v>
      </c>
      <c r="C27" s="306"/>
    </row>
    <row r="28" spans="2:3" s="82" customFormat="1">
      <c r="B28" s="300" t="s">
        <v>137</v>
      </c>
      <c r="C28" s="306"/>
    </row>
    <row r="29" spans="2:3" s="82" customFormat="1" ht="17.45" customHeight="1">
      <c r="B29" s="300" t="s">
        <v>138</v>
      </c>
      <c r="C29" s="306"/>
    </row>
    <row r="30" spans="2:3" s="82" customFormat="1" ht="18" customHeight="1">
      <c r="B30" s="300" t="s">
        <v>139</v>
      </c>
      <c r="C30" s="300"/>
    </row>
    <row r="31" spans="2:3" ht="18" customHeight="1">
      <c r="B31" s="84"/>
    </row>
    <row r="32" spans="2:3">
      <c r="B32" s="304" t="s">
        <v>140</v>
      </c>
      <c r="C32" s="303"/>
    </row>
    <row r="33" spans="2:6" ht="18" customHeight="1">
      <c r="B33" s="301" t="s">
        <v>141</v>
      </c>
      <c r="C33" s="303"/>
    </row>
    <row r="34" spans="2:6" ht="18" customHeight="1">
      <c r="B34" s="301" t="s">
        <v>142</v>
      </c>
      <c r="C34" s="303"/>
    </row>
    <row r="35" spans="2:6" ht="18" customHeight="1">
      <c r="B35" s="301" t="s">
        <v>143</v>
      </c>
      <c r="C35" s="301"/>
    </row>
    <row r="36" spans="2:6" ht="18" customHeight="1">
      <c r="B36" s="301" t="s">
        <v>144</v>
      </c>
      <c r="C36" s="301"/>
    </row>
    <row r="37" spans="2:6" ht="18" customHeight="1">
      <c r="B37" s="300" t="s">
        <v>145</v>
      </c>
      <c r="C37" s="306"/>
    </row>
    <row r="38" spans="2:6" ht="14.45" customHeight="1">
      <c r="B38" s="79"/>
    </row>
    <row r="39" spans="2:6">
      <c r="B39" s="304" t="s">
        <v>146</v>
      </c>
      <c r="C39" s="303"/>
    </row>
    <row r="40" spans="2:6" ht="21.95" customHeight="1">
      <c r="B40" s="301" t="s">
        <v>147</v>
      </c>
      <c r="C40" s="303"/>
    </row>
    <row r="41" spans="2:6" ht="18" customHeight="1">
      <c r="B41" s="313" t="s">
        <v>148</v>
      </c>
      <c r="C41" s="313"/>
    </row>
    <row r="42" spans="2:6" ht="18" customHeight="1">
      <c r="B42" s="84"/>
      <c r="C42" s="84"/>
    </row>
    <row r="43" spans="2:6">
      <c r="B43" s="304" t="s">
        <v>149</v>
      </c>
      <c r="C43" s="303"/>
    </row>
    <row r="44" spans="2:6">
      <c r="B44" s="302" t="s">
        <v>150</v>
      </c>
      <c r="C44" s="303"/>
    </row>
    <row r="45" spans="2:6">
      <c r="B45" s="84"/>
    </row>
    <row r="46" spans="2:6">
      <c r="B46" s="304" t="s">
        <v>151</v>
      </c>
      <c r="C46" s="303"/>
    </row>
    <row r="47" spans="2:6" ht="18" customHeight="1">
      <c r="B47" s="301" t="s">
        <v>152</v>
      </c>
      <c r="C47" s="301"/>
      <c r="D47" s="81"/>
      <c r="E47" s="301"/>
      <c r="F47" s="301"/>
    </row>
    <row r="48" spans="2:6" ht="18" customHeight="1">
      <c r="B48" s="301" t="s">
        <v>153</v>
      </c>
      <c r="C48" s="301"/>
    </row>
    <row r="49" spans="2:3" ht="18" customHeight="1">
      <c r="B49" s="299" t="s">
        <v>154</v>
      </c>
      <c r="C49" s="299"/>
    </row>
    <row r="50" spans="2:3">
      <c r="B50" s="301" t="s">
        <v>155</v>
      </c>
      <c r="C50" s="303"/>
    </row>
    <row r="51" spans="2:3">
      <c r="B51" s="81"/>
    </row>
    <row r="52" spans="2:3">
      <c r="B52" s="304" t="s">
        <v>156</v>
      </c>
      <c r="C52" s="303"/>
    </row>
    <row r="53" spans="2:3">
      <c r="B53" s="305" t="s">
        <v>157</v>
      </c>
      <c r="C53" s="303"/>
    </row>
    <row r="54" spans="2:3">
      <c r="B54" s="84"/>
    </row>
    <row r="55" spans="2:3">
      <c r="B55" s="304" t="s">
        <v>158</v>
      </c>
      <c r="C55" s="303"/>
    </row>
    <row r="56" spans="2:3">
      <c r="B56" s="302" t="s">
        <v>159</v>
      </c>
      <c r="C56" s="303"/>
    </row>
    <row r="57" spans="2:3">
      <c r="B57" s="302" t="s">
        <v>160</v>
      </c>
      <c r="C57" s="303"/>
    </row>
    <row r="58" spans="2:3">
      <c r="B58" s="89"/>
    </row>
    <row r="59" spans="2:3">
      <c r="B59" s="304" t="s">
        <v>161</v>
      </c>
      <c r="C59" s="303"/>
    </row>
    <row r="60" spans="2:3">
      <c r="B60" s="302" t="s">
        <v>162</v>
      </c>
      <c r="C60" s="303"/>
    </row>
    <row r="61" spans="2:3">
      <c r="B61" s="84"/>
    </row>
    <row r="62" spans="2:3">
      <c r="B62" s="304" t="s">
        <v>163</v>
      </c>
      <c r="C62" s="303"/>
    </row>
    <row r="63" spans="2:3">
      <c r="B63" s="302" t="s">
        <v>164</v>
      </c>
      <c r="C63" s="303"/>
    </row>
    <row r="64" spans="2:3">
      <c r="B64" s="302" t="s">
        <v>165</v>
      </c>
      <c r="C64" s="303"/>
    </row>
    <row r="65" spans="2:3" ht="18" customHeight="1">
      <c r="B65" s="301" t="s">
        <v>166</v>
      </c>
      <c r="C65" s="303"/>
    </row>
    <row r="66" spans="2:3" ht="18" customHeight="1">
      <c r="B66" s="301" t="s">
        <v>167</v>
      </c>
      <c r="C66" s="301"/>
    </row>
    <row r="67" spans="2:3" ht="18" customHeight="1">
      <c r="B67" s="301" t="s">
        <v>119</v>
      </c>
      <c r="C67" s="301"/>
    </row>
    <row r="68" spans="2:3" ht="18" customHeight="1">
      <c r="B68" s="301" t="s">
        <v>168</v>
      </c>
      <c r="C68" s="301"/>
    </row>
    <row r="69" spans="2:3" ht="18" customHeight="1" thickBot="1">
      <c r="B69" s="301" t="s">
        <v>169</v>
      </c>
      <c r="C69" s="303"/>
    </row>
    <row r="70" spans="2:3" ht="19.5" thickBot="1">
      <c r="B70" s="80" t="s">
        <v>170</v>
      </c>
      <c r="C70" s="86" t="s">
        <v>171</v>
      </c>
    </row>
    <row r="71" spans="2:3" ht="20.100000000000001" customHeight="1" thickTop="1" thickBot="1">
      <c r="B71" s="87" t="s">
        <v>172</v>
      </c>
      <c r="C71" s="88" t="s">
        <v>173</v>
      </c>
    </row>
    <row r="72" spans="2:3" ht="20.100000000000001" customHeight="1" thickBot="1">
      <c r="B72" s="87" t="s">
        <v>174</v>
      </c>
      <c r="C72" s="88" t="s">
        <v>175</v>
      </c>
    </row>
    <row r="73" spans="2:3" ht="20.100000000000001" customHeight="1" thickBot="1">
      <c r="B73" s="87" t="s">
        <v>176</v>
      </c>
      <c r="C73" s="88" t="s">
        <v>177</v>
      </c>
    </row>
    <row r="74" spans="2:3">
      <c r="B74" s="84"/>
    </row>
    <row r="75" spans="2:3">
      <c r="B75" s="302" t="s">
        <v>178</v>
      </c>
      <c r="C75" s="303"/>
    </row>
    <row r="76" spans="2:3">
      <c r="B76" s="302" t="s">
        <v>179</v>
      </c>
      <c r="C76" s="303"/>
    </row>
    <row r="77" spans="2:3" ht="19.5" thickBot="1">
      <c r="B77" s="84"/>
    </row>
    <row r="78" spans="2:3" ht="19.5" thickBot="1">
      <c r="B78" s="85" t="s">
        <v>180</v>
      </c>
      <c r="C78" s="86" t="s">
        <v>181</v>
      </c>
    </row>
    <row r="79" spans="2:3" ht="20.25" thickTop="1" thickBot="1">
      <c r="B79" s="87" t="s">
        <v>182</v>
      </c>
      <c r="C79" s="88" t="s">
        <v>183</v>
      </c>
    </row>
    <row r="80" spans="2:3" ht="19.5" thickBot="1">
      <c r="B80" s="87" t="s">
        <v>184</v>
      </c>
      <c r="C80" s="88" t="s">
        <v>185</v>
      </c>
    </row>
    <row r="81" spans="2:3">
      <c r="B81" s="84"/>
    </row>
    <row r="82" spans="2:3">
      <c r="B82" s="302" t="s">
        <v>186</v>
      </c>
      <c r="C82" s="303"/>
    </row>
    <row r="83" spans="2:3">
      <c r="B83" s="79"/>
    </row>
    <row r="84" spans="2:3">
      <c r="B84" s="304" t="s">
        <v>187</v>
      </c>
      <c r="C84" s="303"/>
    </row>
    <row r="85" spans="2:3" ht="21.95" customHeight="1">
      <c r="B85" s="301" t="s">
        <v>188</v>
      </c>
      <c r="C85" s="303"/>
    </row>
    <row r="86" spans="2:3" ht="18" customHeight="1">
      <c r="B86" s="300" t="s">
        <v>189</v>
      </c>
      <c r="C86" s="300"/>
    </row>
    <row r="87" spans="2:3" ht="16.5" customHeight="1">
      <c r="B87" s="300" t="s">
        <v>190</v>
      </c>
      <c r="C87" s="306"/>
    </row>
    <row r="88" spans="2:3" ht="16.5" customHeight="1">
      <c r="B88" s="300" t="s">
        <v>191</v>
      </c>
      <c r="C88" s="300"/>
    </row>
    <row r="89" spans="2:3" ht="18" customHeight="1">
      <c r="B89" s="301" t="s">
        <v>192</v>
      </c>
      <c r="C89" s="301"/>
    </row>
    <row r="90" spans="2:3" ht="18" customHeight="1">
      <c r="B90" s="299" t="s">
        <v>193</v>
      </c>
      <c r="C90" s="299"/>
    </row>
    <row r="91" spans="2:3" ht="18" customHeight="1">
      <c r="B91" s="299" t="s">
        <v>194</v>
      </c>
      <c r="C91" s="299"/>
    </row>
    <row r="92" spans="2:3" ht="18" customHeight="1">
      <c r="B92" s="301" t="s">
        <v>195</v>
      </c>
      <c r="C92" s="301"/>
    </row>
    <row r="93" spans="2:3" ht="18" customHeight="1">
      <c r="B93" s="302" t="s">
        <v>196</v>
      </c>
      <c r="C93" s="303"/>
    </row>
    <row r="94" spans="2:3" ht="18" customHeight="1">
      <c r="B94" s="301" t="s">
        <v>197</v>
      </c>
      <c r="C94" s="303"/>
    </row>
    <row r="95" spans="2:3" ht="18" customHeight="1">
      <c r="B95" s="81" t="s">
        <v>119</v>
      </c>
    </row>
    <row r="96" spans="2:3" ht="18" customHeight="1">
      <c r="B96" s="301" t="s">
        <v>198</v>
      </c>
      <c r="C96" s="303"/>
    </row>
    <row r="97" spans="2:3" ht="18" customHeight="1">
      <c r="B97" s="81" t="s">
        <v>199</v>
      </c>
    </row>
    <row r="98" spans="2:3" ht="18" customHeight="1">
      <c r="B98" s="301" t="s">
        <v>200</v>
      </c>
      <c r="C98" s="303"/>
    </row>
    <row r="99" spans="2:3" ht="18" customHeight="1">
      <c r="B99" s="301" t="s">
        <v>201</v>
      </c>
      <c r="C99" s="303"/>
    </row>
    <row r="100" spans="2:3" ht="18" customHeight="1">
      <c r="B100" s="301" t="s">
        <v>202</v>
      </c>
      <c r="C100" s="301"/>
    </row>
    <row r="101" spans="2:3" ht="18" customHeight="1">
      <c r="B101" s="301" t="s">
        <v>203</v>
      </c>
      <c r="C101" s="301"/>
    </row>
    <row r="102" spans="2:3" ht="18" customHeight="1">
      <c r="B102" s="301" t="s">
        <v>204</v>
      </c>
      <c r="C102" s="301"/>
    </row>
    <row r="103" spans="2:3" ht="18" customHeight="1">
      <c r="B103" s="299" t="s">
        <v>205</v>
      </c>
      <c r="C103" s="299"/>
    </row>
    <row r="104" spans="2:3" ht="18" customHeight="1">
      <c r="B104" s="301" t="s">
        <v>206</v>
      </c>
      <c r="C104" s="301"/>
    </row>
    <row r="105" spans="2:3" ht="18" customHeight="1">
      <c r="B105" s="301" t="s">
        <v>207</v>
      </c>
      <c r="C105" s="303"/>
    </row>
    <row r="106" spans="2:3">
      <c r="B106" s="301" t="s">
        <v>208</v>
      </c>
      <c r="C106" s="303"/>
    </row>
    <row r="107" spans="2:3">
      <c r="B107" s="301" t="s">
        <v>209</v>
      </c>
      <c r="C107" s="303"/>
    </row>
    <row r="108" spans="2:3" ht="18" customHeight="1">
      <c r="B108" s="301" t="s">
        <v>210</v>
      </c>
      <c r="C108" s="301"/>
    </row>
    <row r="109" spans="2:3" ht="18" customHeight="1">
      <c r="B109" s="301" t="s">
        <v>211</v>
      </c>
      <c r="C109" s="303"/>
    </row>
    <row r="110" spans="2:3" ht="9.6" customHeight="1">
      <c r="B110" s="84"/>
    </row>
    <row r="111" spans="2:3">
      <c r="B111" s="301" t="s">
        <v>212</v>
      </c>
      <c r="C111" s="303"/>
    </row>
    <row r="112" spans="2:3" ht="18" customHeight="1">
      <c r="B112" s="301" t="s">
        <v>213</v>
      </c>
      <c r="C112" s="301"/>
    </row>
    <row r="113" spans="2:3" ht="18" customHeight="1">
      <c r="B113" s="301" t="s">
        <v>214</v>
      </c>
      <c r="C113" s="303"/>
    </row>
    <row r="114" spans="2:3" ht="21" customHeight="1">
      <c r="B114" s="301" t="s">
        <v>215</v>
      </c>
      <c r="C114" s="303"/>
    </row>
    <row r="115" spans="2:3" ht="18" customHeight="1">
      <c r="B115" s="301" t="s">
        <v>216</v>
      </c>
      <c r="C115" s="301"/>
    </row>
    <row r="116" spans="2:3" ht="18" customHeight="1">
      <c r="B116" s="300" t="s">
        <v>217</v>
      </c>
      <c r="C116" s="306"/>
    </row>
    <row r="117" spans="2:3" ht="18" customHeight="1">
      <c r="B117" s="300" t="s">
        <v>218</v>
      </c>
      <c r="C117" s="300"/>
    </row>
    <row r="118" spans="2:3">
      <c r="B118" s="302" t="s">
        <v>219</v>
      </c>
      <c r="C118" s="303"/>
    </row>
    <row r="119" spans="2:3">
      <c r="B119" s="302" t="s">
        <v>220</v>
      </c>
      <c r="C119" s="303"/>
    </row>
    <row r="120" spans="2:3">
      <c r="B120" s="84"/>
    </row>
    <row r="121" spans="2:3">
      <c r="B121" s="314" t="s">
        <v>221</v>
      </c>
      <c r="C121" s="315"/>
    </row>
  </sheetData>
  <mergeCells count="91">
    <mergeCell ref="B121:C121"/>
    <mergeCell ref="B10:C10"/>
    <mergeCell ref="B119:C119"/>
    <mergeCell ref="B117:C117"/>
    <mergeCell ref="B109:C109"/>
    <mergeCell ref="B111:C111"/>
    <mergeCell ref="B113:C113"/>
    <mergeCell ref="B114:C114"/>
    <mergeCell ref="B116:C116"/>
    <mergeCell ref="B118:C118"/>
    <mergeCell ref="B107:C107"/>
    <mergeCell ref="B87:C87"/>
    <mergeCell ref="B93:C93"/>
    <mergeCell ref="B94:C94"/>
    <mergeCell ref="B96:C96"/>
    <mergeCell ref="B98:C98"/>
    <mergeCell ref="B99:C99"/>
    <mergeCell ref="B104:C104"/>
    <mergeCell ref="B105:C105"/>
    <mergeCell ref="B106:C106"/>
    <mergeCell ref="B100:C100"/>
    <mergeCell ref="B101:C101"/>
    <mergeCell ref="B69:C69"/>
    <mergeCell ref="B75:C75"/>
    <mergeCell ref="B76:C76"/>
    <mergeCell ref="B82:C82"/>
    <mergeCell ref="B84:C84"/>
    <mergeCell ref="B46:C46"/>
    <mergeCell ref="B26:C26"/>
    <mergeCell ref="B27:C27"/>
    <mergeCell ref="B28:C28"/>
    <mergeCell ref="B29:C29"/>
    <mergeCell ref="B32:C32"/>
    <mergeCell ref="B34:C34"/>
    <mergeCell ref="B37:C37"/>
    <mergeCell ref="B39:C39"/>
    <mergeCell ref="B40:C40"/>
    <mergeCell ref="B43:C43"/>
    <mergeCell ref="B44:C44"/>
    <mergeCell ref="B41:C41"/>
    <mergeCell ref="B19:C19"/>
    <mergeCell ref="B20:C20"/>
    <mergeCell ref="B21:C21"/>
    <mergeCell ref="B22:C22"/>
    <mergeCell ref="B23:C23"/>
    <mergeCell ref="B2:C2"/>
    <mergeCell ref="B14:C14"/>
    <mergeCell ref="B16:C16"/>
    <mergeCell ref="B17:C17"/>
    <mergeCell ref="B18:C18"/>
    <mergeCell ref="B4:C4"/>
    <mergeCell ref="B5:C5"/>
    <mergeCell ref="B9:C9"/>
    <mergeCell ref="B11:C11"/>
    <mergeCell ref="B25:C25"/>
    <mergeCell ref="B33:C33"/>
    <mergeCell ref="B35:C35"/>
    <mergeCell ref="B36:C36"/>
    <mergeCell ref="B24:C24"/>
    <mergeCell ref="E47:F47"/>
    <mergeCell ref="B102:C102"/>
    <mergeCell ref="B108:C108"/>
    <mergeCell ref="B112:C112"/>
    <mergeCell ref="B115:C115"/>
    <mergeCell ref="B47:C47"/>
    <mergeCell ref="B66:C66"/>
    <mergeCell ref="B86:C86"/>
    <mergeCell ref="B92:C92"/>
    <mergeCell ref="B85:C85"/>
    <mergeCell ref="B48:C48"/>
    <mergeCell ref="B50:C50"/>
    <mergeCell ref="B62:C62"/>
    <mergeCell ref="B63:C63"/>
    <mergeCell ref="B64:C64"/>
    <mergeCell ref="B65:C65"/>
    <mergeCell ref="B91:C91"/>
    <mergeCell ref="B30:C30"/>
    <mergeCell ref="B49:C49"/>
    <mergeCell ref="B68:C68"/>
    <mergeCell ref="B103:C103"/>
    <mergeCell ref="B88:C88"/>
    <mergeCell ref="B67:C67"/>
    <mergeCell ref="B57:C57"/>
    <mergeCell ref="B59:C59"/>
    <mergeCell ref="B60:C60"/>
    <mergeCell ref="B89:C89"/>
    <mergeCell ref="B90:C90"/>
    <mergeCell ref="B52:C52"/>
    <mergeCell ref="B53:C53"/>
    <mergeCell ref="B55:C55"/>
    <mergeCell ref="B56:C56"/>
  </mergeCells>
  <phoneticPr fontId="20"/>
  <pageMargins left="0.75" right="0.75" top="1" bottom="1" header="0.5" footer="0.5"/>
  <pageSetup paperSize="9" scale="93" fitToHeight="0" orientation="portrait" r:id="rId1"/>
  <rowBreaks count="3" manualBreakCount="3">
    <brk id="37" max="16383" man="1"/>
    <brk id="74" max="3" man="1"/>
    <brk id="110"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activeCell="A2" sqref="A2"/>
      <selection pane="bottomLeft" activeCell="A2" sqref="A2"/>
    </sheetView>
  </sheetViews>
  <sheetFormatPr defaultColWidth="8.875" defaultRowHeight="14.25"/>
  <cols>
    <col min="1" max="1" width="1.5" customWidth="1"/>
    <col min="2" max="2" width="4.25" bestFit="1" customWidth="1"/>
    <col min="3" max="3" width="19" bestFit="1" customWidth="1"/>
    <col min="4" max="4" width="24.375" style="16" bestFit="1" customWidth="1"/>
    <col min="5" max="5" width="7.375" bestFit="1" customWidth="1"/>
    <col min="6" max="6" width="8.625" style="16" bestFit="1" customWidth="1"/>
    <col min="7" max="7" width="24.125" bestFit="1" customWidth="1"/>
    <col min="8" max="8" width="25.125" bestFit="1" customWidth="1"/>
    <col min="9" max="9" width="4.625" customWidth="1"/>
    <col min="10" max="10" width="8.375" bestFit="1" customWidth="1"/>
    <col min="16" max="16" width="11.125" bestFit="1" customWidth="1"/>
    <col min="17" max="17" width="2.875" bestFit="1" customWidth="1"/>
    <col min="18" max="18" width="20.375" bestFit="1" customWidth="1"/>
    <col min="19" max="19" width="2.75" bestFit="1" customWidth="1"/>
    <col min="20" max="20" width="24.375" bestFit="1" customWidth="1"/>
    <col min="21" max="21" width="2.75" bestFit="1" customWidth="1"/>
    <col min="22" max="22" width="13.625" bestFit="1" customWidth="1"/>
    <col min="23" max="23" width="2.75" bestFit="1" customWidth="1"/>
  </cols>
  <sheetData>
    <row r="1" spans="2:25" ht="8.4499999999999993" customHeight="1"/>
    <row r="2" spans="2:25">
      <c r="B2" s="316" t="s">
        <v>222</v>
      </c>
      <c r="C2" s="316"/>
      <c r="D2" s="316"/>
      <c r="E2" s="316"/>
      <c r="F2" s="316"/>
      <c r="G2" s="316"/>
      <c r="H2" s="316"/>
    </row>
    <row r="3" spans="2:25">
      <c r="B3" s="316"/>
      <c r="C3" s="316"/>
      <c r="D3" s="316"/>
      <c r="E3" s="316"/>
      <c r="F3" s="316"/>
      <c r="G3" s="316"/>
      <c r="H3" s="316"/>
    </row>
    <row r="5" spans="2:25">
      <c r="B5" s="20" t="s">
        <v>223</v>
      </c>
      <c r="C5" s="20" t="s">
        <v>224</v>
      </c>
      <c r="D5" s="21" t="s">
        <v>225</v>
      </c>
      <c r="E5" s="20" t="s">
        <v>226</v>
      </c>
      <c r="F5" s="21" t="s">
        <v>227</v>
      </c>
      <c r="G5" s="20" t="s">
        <v>228</v>
      </c>
      <c r="H5" s="20" t="s">
        <v>229</v>
      </c>
      <c r="J5" s="29" t="s">
        <v>230</v>
      </c>
      <c r="K5" s="30">
        <v>1</v>
      </c>
      <c r="L5" s="30" t="s">
        <v>231</v>
      </c>
      <c r="P5" t="s">
        <v>22</v>
      </c>
      <c r="Q5">
        <v>-1</v>
      </c>
      <c r="R5" t="s">
        <v>26</v>
      </c>
      <c r="S5">
        <v>-1</v>
      </c>
      <c r="T5" t="s">
        <v>232</v>
      </c>
      <c r="U5">
        <v>-1</v>
      </c>
      <c r="V5" t="s">
        <v>22</v>
      </c>
      <c r="W5">
        <v>-1</v>
      </c>
      <c r="X5" t="s">
        <v>44</v>
      </c>
      <c r="Y5">
        <v>-1</v>
      </c>
    </row>
    <row r="6" spans="2:25">
      <c r="B6" s="22" t="s">
        <v>233</v>
      </c>
      <c r="C6" s="22" t="s">
        <v>234</v>
      </c>
      <c r="D6" s="17" t="b">
        <v>0</v>
      </c>
      <c r="E6" s="24" t="str">
        <f>IF(D6=TRUE,"OK","NG")</f>
        <v>NG</v>
      </c>
      <c r="F6" s="74"/>
      <c r="G6" s="24" t="s">
        <v>235</v>
      </c>
      <c r="H6" s="22"/>
      <c r="P6" t="s">
        <v>236</v>
      </c>
      <c r="Q6" t="s">
        <v>237</v>
      </c>
    </row>
    <row r="7" spans="2:25">
      <c r="B7" s="22" t="s">
        <v>238</v>
      </c>
      <c r="C7" s="22" t="s">
        <v>239</v>
      </c>
      <c r="D7" s="23" t="str">
        <f>IF(E7="NG","",DATE('履歴書（提出用）'!W5,'履歴書（提出用）'!Z5,'履歴書（提出用）'!AC5))</f>
        <v/>
      </c>
      <c r="E7" s="24" t="str">
        <f>IF(ISERROR(DATE('履歴書（提出用）'!W5,'履歴書（提出用）'!Z5,'履歴書（提出用）'!AC5)),"NG",IF(F7="NG","NG","OK"))</f>
        <v>NG</v>
      </c>
      <c r="F7" s="17" t="str">
        <f>IF(OR(ISBLANK('履歴書（提出用）'!W5),ISBLANK('履歴書（提出用）'!Z5),ISBLANK('履歴書（提出用）'!AC5)),"NG","OK")</f>
        <v>NG</v>
      </c>
      <c r="G7" s="24" t="s">
        <v>235</v>
      </c>
      <c r="H7" s="22"/>
      <c r="K7" t="s">
        <v>240</v>
      </c>
      <c r="P7" t="s">
        <v>77</v>
      </c>
      <c r="Q7">
        <v>1</v>
      </c>
      <c r="R7" t="s">
        <v>241</v>
      </c>
      <c r="S7">
        <v>1</v>
      </c>
      <c r="V7" t="s">
        <v>242</v>
      </c>
      <c r="W7">
        <v>1</v>
      </c>
      <c r="X7" t="s">
        <v>42</v>
      </c>
      <c r="Y7" t="s">
        <v>243</v>
      </c>
    </row>
    <row r="8" spans="2:25">
      <c r="B8" s="22" t="s">
        <v>244</v>
      </c>
      <c r="C8" s="24" t="s">
        <v>245</v>
      </c>
      <c r="D8" s="17" t="str">
        <f>IF(ISBLANK('履歴書（提出用）'!E8),"",'履歴書（提出用）'!E8)</f>
        <v/>
      </c>
      <c r="E8" s="24" t="str">
        <f t="shared" ref="E8:E13" si="0">IF(D8="","NG","OK")</f>
        <v>NG</v>
      </c>
      <c r="F8" s="17"/>
      <c r="G8" s="24" t="s">
        <v>235</v>
      </c>
      <c r="H8" s="24"/>
      <c r="I8" s="2"/>
      <c r="J8" s="2" t="s">
        <v>246</v>
      </c>
      <c r="K8" s="2">
        <f>COUNTIF(E7:E113,"&lt;&gt;OK")</f>
        <v>37</v>
      </c>
      <c r="P8" t="s">
        <v>247</v>
      </c>
      <c r="Q8">
        <v>2</v>
      </c>
      <c r="R8" t="s">
        <v>248</v>
      </c>
      <c r="S8">
        <v>2</v>
      </c>
      <c r="V8" t="s">
        <v>249</v>
      </c>
      <c r="W8">
        <v>2</v>
      </c>
      <c r="X8" t="s">
        <v>46</v>
      </c>
      <c r="Y8" t="s">
        <v>250</v>
      </c>
    </row>
    <row r="9" spans="2:25">
      <c r="B9" s="22" t="s">
        <v>244</v>
      </c>
      <c r="C9" s="24" t="s">
        <v>251</v>
      </c>
      <c r="D9" s="17" t="str">
        <f>IF(ISBLANK('履歴書（提出用）'!M8),"",'履歴書（提出用）'!M8)</f>
        <v/>
      </c>
      <c r="E9" s="24" t="str">
        <f t="shared" si="0"/>
        <v>NG</v>
      </c>
      <c r="F9" s="17"/>
      <c r="G9" s="24" t="s">
        <v>235</v>
      </c>
      <c r="H9" s="24"/>
      <c r="I9" s="2"/>
      <c r="J9" s="2"/>
      <c r="K9" s="2"/>
      <c r="P9" t="s">
        <v>236</v>
      </c>
      <c r="X9" t="s">
        <v>49</v>
      </c>
      <c r="Y9" t="s">
        <v>252</v>
      </c>
    </row>
    <row r="10" spans="2:25">
      <c r="B10" s="22" t="s">
        <v>244</v>
      </c>
      <c r="C10" s="24" t="s">
        <v>253</v>
      </c>
      <c r="D10" s="17" t="str">
        <f>IF(ISBLANK('履歴書（提出用）'!E9),"",'履歴書（提出用）'!E9)</f>
        <v/>
      </c>
      <c r="E10" s="24" t="str">
        <f t="shared" si="0"/>
        <v>NG</v>
      </c>
      <c r="F10" s="17"/>
      <c r="G10" s="24" t="s">
        <v>235</v>
      </c>
      <c r="H10" s="24"/>
      <c r="I10" s="2"/>
      <c r="J10" s="2"/>
      <c r="K10" s="2"/>
      <c r="L10" s="2"/>
      <c r="M10" s="2"/>
      <c r="N10" s="2"/>
    </row>
    <row r="11" spans="2:25">
      <c r="B11" s="22" t="s">
        <v>244</v>
      </c>
      <c r="C11" s="24" t="s">
        <v>254</v>
      </c>
      <c r="D11" s="17" t="str">
        <f>IF(ISBLANK('履歴書（提出用）'!M9),"",'履歴書（提出用）'!M9)</f>
        <v/>
      </c>
      <c r="E11" s="24" t="str">
        <f t="shared" si="0"/>
        <v>NG</v>
      </c>
      <c r="F11" s="17"/>
      <c r="G11" s="24" t="s">
        <v>235</v>
      </c>
      <c r="H11" s="24"/>
      <c r="I11" s="2"/>
      <c r="J11" s="2"/>
      <c r="K11" s="2"/>
      <c r="L11" s="2"/>
      <c r="M11" s="2"/>
      <c r="N11" s="2"/>
      <c r="O11" s="2"/>
      <c r="P11" s="2"/>
    </row>
    <row r="12" spans="2:25">
      <c r="B12" s="22" t="s">
        <v>244</v>
      </c>
      <c r="C12" s="24" t="s">
        <v>255</v>
      </c>
      <c r="D12" s="17" t="str">
        <f>UPPER(ASC('履歴書（提出用）'!E10))</f>
        <v/>
      </c>
      <c r="E12" s="24" t="str">
        <f t="shared" si="0"/>
        <v>NG</v>
      </c>
      <c r="F12" s="17"/>
      <c r="G12" s="24" t="s">
        <v>235</v>
      </c>
      <c r="H12" s="24"/>
      <c r="I12" s="2"/>
      <c r="J12" s="2"/>
      <c r="K12" s="2"/>
      <c r="L12" s="2"/>
      <c r="M12" s="2"/>
      <c r="N12" s="2"/>
      <c r="O12" s="2"/>
      <c r="P12" s="2"/>
    </row>
    <row r="13" spans="2:25">
      <c r="B13" s="22" t="s">
        <v>244</v>
      </c>
      <c r="C13" s="24" t="s">
        <v>256</v>
      </c>
      <c r="D13" s="17" t="str">
        <f>PROPER(ASC('履歴書（提出用）'!M10))</f>
        <v/>
      </c>
      <c r="E13" s="24" t="str">
        <f t="shared" si="0"/>
        <v>NG</v>
      </c>
      <c r="F13" s="17"/>
      <c r="G13" s="24" t="s">
        <v>235</v>
      </c>
      <c r="H13" s="24"/>
      <c r="I13" s="2"/>
      <c r="J13" s="2"/>
      <c r="K13" s="2"/>
      <c r="L13" s="2"/>
      <c r="M13" s="2"/>
      <c r="N13" s="2"/>
      <c r="O13" s="2"/>
      <c r="P13" s="2"/>
    </row>
    <row r="14" spans="2:25">
      <c r="B14" s="22" t="s">
        <v>244</v>
      </c>
      <c r="C14" s="24" t="s">
        <v>19</v>
      </c>
      <c r="D14" s="23" t="str">
        <f>IF(E14="NG","",DATE('履歴書（提出用）'!E11,'履歴書（提出用）'!H11,'履歴書（提出用）'!K11))</f>
        <v/>
      </c>
      <c r="E14" s="24" t="str">
        <f>IF(ISERROR(DATE('履歴書（提出用）'!E11,'履歴書（提出用）'!H11,'履歴書（提出用）'!K11)),"NG",IF(F14="NG","NG","OK"))</f>
        <v>NG</v>
      </c>
      <c r="F14" s="17" t="str">
        <f>IF(OR(ISBLANK('履歴書（提出用）'!E11),ISBLANK('履歴書（提出用）'!H11),ISBLANK('履歴書（提出用）'!K11)),"NG","OK")</f>
        <v>NG</v>
      </c>
      <c r="G14" s="24" t="s">
        <v>235</v>
      </c>
      <c r="H14" s="24"/>
      <c r="I14" s="2"/>
      <c r="J14" s="2"/>
      <c r="K14" s="2"/>
      <c r="L14" s="2"/>
      <c r="M14" s="2"/>
      <c r="N14" s="2"/>
      <c r="O14" s="2"/>
      <c r="P14" s="2"/>
    </row>
    <row r="15" spans="2:25">
      <c r="B15" s="22" t="s">
        <v>244</v>
      </c>
      <c r="C15" s="24" t="s">
        <v>21</v>
      </c>
      <c r="D15" s="17" t="str">
        <f>IF(VLOOKUP('履歴書（提出用）'!S11,P5:Q9,2,FALSE)=-1,"",VLOOKUP('履歴書（提出用）'!S11,P5:Q9,2,FALSE))</f>
        <v/>
      </c>
      <c r="E15" s="24" t="str">
        <f>IF(D15="","NG","OK")</f>
        <v>NG</v>
      </c>
      <c r="F15" s="17"/>
      <c r="G15" s="24" t="s">
        <v>235</v>
      </c>
      <c r="H15" s="24"/>
      <c r="I15" s="2"/>
      <c r="J15" s="2"/>
      <c r="K15" s="2"/>
      <c r="L15" s="2"/>
      <c r="M15" s="2"/>
      <c r="N15" s="2"/>
      <c r="O15" s="2"/>
      <c r="P15" s="2"/>
    </row>
    <row r="16" spans="2:25">
      <c r="B16" s="22" t="s">
        <v>244</v>
      </c>
      <c r="C16" s="24" t="s">
        <v>11</v>
      </c>
      <c r="D16" s="17" t="str">
        <f>IF(ISBLANK('履歴書（提出用）'!W7),"",'履歴書（提出用）'!W7)</f>
        <v/>
      </c>
      <c r="E16" s="24" t="str">
        <f>IF(D16="","NG","OK")</f>
        <v>NG</v>
      </c>
      <c r="F16" s="17">
        <f>IF(E16="OK",IF(COUNTIF(D16,"*日本*"),1,2),0)</f>
        <v>0</v>
      </c>
      <c r="G16" s="24" t="s">
        <v>235</v>
      </c>
      <c r="H16" s="24" t="s">
        <v>257</v>
      </c>
      <c r="I16" s="2"/>
      <c r="J16" s="2"/>
      <c r="K16" s="2"/>
      <c r="L16" s="2"/>
      <c r="M16" s="2"/>
      <c r="N16" s="2"/>
      <c r="O16" s="2"/>
      <c r="P16" s="2"/>
    </row>
    <row r="17" spans="2:16">
      <c r="B17" s="22" t="s">
        <v>244</v>
      </c>
      <c r="C17" s="24" t="s">
        <v>14</v>
      </c>
      <c r="D17" s="17" t="str">
        <f>ASC('履歴書（提出用）'!W8)</f>
        <v/>
      </c>
      <c r="E17" s="24" t="str">
        <f>IF(AND(D17="",D18=""),"NG","OK")</f>
        <v>NG</v>
      </c>
      <c r="F17" s="17"/>
      <c r="G17" s="24" t="s">
        <v>235</v>
      </c>
      <c r="H17" s="24"/>
      <c r="I17" s="2"/>
      <c r="J17" s="2"/>
      <c r="K17" s="2"/>
      <c r="L17" s="2"/>
      <c r="M17" s="2"/>
      <c r="N17" s="2"/>
      <c r="O17" s="2"/>
      <c r="P17" s="2"/>
    </row>
    <row r="18" spans="2:16">
      <c r="B18" s="22" t="s">
        <v>244</v>
      </c>
      <c r="C18" s="24" t="s">
        <v>16</v>
      </c>
      <c r="D18" s="17" t="str">
        <f>ASC('履歴書（提出用）'!W9)</f>
        <v/>
      </c>
      <c r="E18" s="24" t="str">
        <f>IF(AND(D17="",D18=""),"NG","OK")</f>
        <v>NG</v>
      </c>
      <c r="F18" s="17"/>
      <c r="G18" s="24" t="s">
        <v>235</v>
      </c>
      <c r="H18" s="24"/>
      <c r="I18" s="2"/>
      <c r="J18" s="2"/>
      <c r="K18" s="2"/>
      <c r="L18" s="2"/>
      <c r="M18" s="2"/>
      <c r="N18" s="2"/>
      <c r="O18" s="2"/>
      <c r="P18" s="2"/>
    </row>
    <row r="19" spans="2:16">
      <c r="B19" s="22" t="s">
        <v>244</v>
      </c>
      <c r="C19" s="24" t="s">
        <v>258</v>
      </c>
      <c r="D19" s="17" t="str">
        <f>IF(LEN(TRIM('履歴書（提出用）'!F12))=7,LEFT(ASC(TRIM('履歴書（提出用）'!F12)),3)&amp;"-"&amp;RIGHT(ASC(TRIM('履歴書（提出用）'!F12)),4),ASC(TRIM('履歴書（提出用）'!F12)))</f>
        <v/>
      </c>
      <c r="E19" s="24" t="str">
        <f>IF(D19="","NG","OK")</f>
        <v>NG</v>
      </c>
      <c r="F19" s="17"/>
      <c r="G19" s="24" t="s">
        <v>235</v>
      </c>
      <c r="H19" s="24"/>
      <c r="I19" s="2"/>
      <c r="J19" s="2"/>
      <c r="K19" s="2"/>
      <c r="L19" s="2"/>
      <c r="M19" s="2"/>
      <c r="N19" s="2"/>
      <c r="O19" s="2"/>
      <c r="P19" s="2"/>
    </row>
    <row r="20" spans="2:16">
      <c r="B20" s="22" t="s">
        <v>244</v>
      </c>
      <c r="C20" s="24" t="s">
        <v>23</v>
      </c>
      <c r="D20" s="17" t="str">
        <f>IF(ISBLANK('履歴書（提出用）'!E13),"",'履歴書（提出用）'!E13)</f>
        <v/>
      </c>
      <c r="E20" s="24" t="str">
        <f>IF(D20="","NG","OK")</f>
        <v>NG</v>
      </c>
      <c r="F20" s="17"/>
      <c r="G20" s="24" t="s">
        <v>235</v>
      </c>
      <c r="H20" s="24"/>
      <c r="I20" s="2"/>
      <c r="J20" s="2"/>
      <c r="K20" s="2"/>
      <c r="L20" s="2"/>
      <c r="M20" s="2"/>
      <c r="N20" s="2"/>
      <c r="O20" s="2"/>
      <c r="P20" s="2"/>
    </row>
    <row r="21" spans="2:16">
      <c r="B21" s="22" t="s">
        <v>244</v>
      </c>
      <c r="C21" s="24" t="s">
        <v>28</v>
      </c>
      <c r="D21" s="17" t="str">
        <f>IF(ISBLANK('履歴書（提出用）'!E14),"",'履歴書（提出用）'!E14)</f>
        <v/>
      </c>
      <c r="E21" s="24" t="str">
        <f>IF(D21="","NG",IF(COUNTIF(D21,"*@*"),"OK","NG"))</f>
        <v>NG</v>
      </c>
      <c r="F21" s="17"/>
      <c r="G21" s="24" t="s">
        <v>259</v>
      </c>
      <c r="H21" s="24"/>
      <c r="I21" s="2"/>
      <c r="J21" s="2"/>
      <c r="K21" s="2"/>
      <c r="L21" s="2"/>
      <c r="M21" s="2"/>
      <c r="N21" s="2"/>
      <c r="O21" s="2"/>
      <c r="P21" s="2"/>
    </row>
    <row r="22" spans="2:16">
      <c r="B22" s="22" t="s">
        <v>244</v>
      </c>
      <c r="C22" s="24" t="s">
        <v>18</v>
      </c>
      <c r="D22" s="17" t="str">
        <f>IF(ISBLANK('履歴書（提出用）'!U11),"",'履歴書（提出用）'!U11)</f>
        <v/>
      </c>
      <c r="E22" s="25" t="s">
        <v>260</v>
      </c>
      <c r="F22" s="26"/>
      <c r="G22" s="25" t="s">
        <v>261</v>
      </c>
      <c r="H22" s="24"/>
      <c r="I22" s="2"/>
      <c r="J22" s="2"/>
      <c r="K22" s="2"/>
      <c r="L22" s="2"/>
      <c r="M22" s="2"/>
      <c r="N22" s="2"/>
      <c r="O22" s="2"/>
      <c r="P22" s="2"/>
    </row>
    <row r="23" spans="2:16">
      <c r="B23" s="22" t="s">
        <v>244</v>
      </c>
      <c r="C23" s="24" t="s">
        <v>25</v>
      </c>
      <c r="D23" s="17" t="str">
        <f>IF(VLOOKUP('履歴書（提出用）'!AA12,R5:S8,2,FALSE)=-1,"",VLOOKUP('履歴書（提出用）'!AA12,R5:S8,2,FALSE))</f>
        <v/>
      </c>
      <c r="E23" s="24" t="str">
        <f>IF(F23="Check",IF(D23="","NG","OK"),"OK")</f>
        <v>OK</v>
      </c>
      <c r="F23" s="17" t="str">
        <f>IF(F16=2,"Check","No-Check")</f>
        <v>No-Check</v>
      </c>
      <c r="G23" s="24" t="s">
        <v>235</v>
      </c>
      <c r="H23" s="24" t="s">
        <v>262</v>
      </c>
      <c r="I23" s="2"/>
      <c r="J23" s="2"/>
      <c r="K23" s="2"/>
      <c r="L23" s="2"/>
      <c r="M23" s="2"/>
      <c r="N23" s="2"/>
      <c r="O23" s="2"/>
      <c r="P23" s="2"/>
    </row>
    <row r="24" spans="2:16">
      <c r="B24" s="22" t="s">
        <v>244</v>
      </c>
      <c r="C24" s="24" t="s">
        <v>27</v>
      </c>
      <c r="D24" s="17" t="str">
        <f>IF('履歴書（提出用）'!Y13=$R$5,"",'履歴書（提出用）'!Y13)</f>
        <v/>
      </c>
      <c r="E24" s="24" t="str">
        <f>IF(F23="Check",IF(D24="","NG","OK"),"OK")</f>
        <v>OK</v>
      </c>
      <c r="F24" s="17"/>
      <c r="G24" s="24" t="s">
        <v>235</v>
      </c>
      <c r="H24" s="24" t="s">
        <v>262</v>
      </c>
      <c r="I24" s="2"/>
      <c r="J24" s="2"/>
      <c r="K24" s="2"/>
      <c r="L24" s="2"/>
      <c r="M24" s="2"/>
      <c r="N24" s="2"/>
      <c r="O24" s="2"/>
      <c r="P24" s="2"/>
    </row>
    <row r="25" spans="2:16">
      <c r="B25" s="22" t="s">
        <v>244</v>
      </c>
      <c r="C25" s="24" t="s">
        <v>29</v>
      </c>
      <c r="D25" s="23" t="str">
        <f>IF(F23="Check",IF(E25="NG","",DATE('履歴書（提出用）'!Y14,'履歴書（提出用）'!AB14,'履歴書（提出用）'!AE14)),"")</f>
        <v/>
      </c>
      <c r="E25" s="24" t="str">
        <f>IF(F23="Check",IF(ISERROR(DATE('履歴書（提出用）'!Y14,'履歴書（提出用）'!AB14,'履歴書（提出用）'!AE14)),"NG",IF(F25="NG","NG","OK")),"OK")</f>
        <v>OK</v>
      </c>
      <c r="F25" s="17" t="str">
        <f>IF(AND(F23="Check",OR(ISBLANK('履歴書（提出用）'!Y14),ISBLANK('履歴書（提出用）'!AB14),ISBLANK('履歴書（提出用）'!AE14))),"NG","OK")</f>
        <v>OK</v>
      </c>
      <c r="G25" s="24" t="s">
        <v>235</v>
      </c>
      <c r="H25" s="24" t="s">
        <v>262</v>
      </c>
      <c r="I25" s="2"/>
      <c r="J25" s="2"/>
      <c r="K25" s="2"/>
    </row>
    <row r="26" spans="2:16">
      <c r="B26" s="22" t="s">
        <v>263</v>
      </c>
      <c r="C26" s="22" t="s">
        <v>264</v>
      </c>
      <c r="D26" s="17" t="str">
        <f>IF('履歴書（提出用）'!E17=$P$5,"",'履歴書（提出用）'!E17)</f>
        <v/>
      </c>
      <c r="E26" s="24" t="str">
        <f>IF(D26="","NG","OK")</f>
        <v>NG</v>
      </c>
      <c r="F26" s="74"/>
      <c r="G26" s="24" t="s">
        <v>235</v>
      </c>
      <c r="H26" s="22"/>
    </row>
    <row r="27" spans="2:16">
      <c r="B27" s="22" t="s">
        <v>263</v>
      </c>
      <c r="C27" s="22" t="s">
        <v>33</v>
      </c>
      <c r="D27" s="17" t="str">
        <f>IF(ISBLANK('履歴書（提出用）'!E18),"",'履歴書（提出用）'!E18)</f>
        <v/>
      </c>
      <c r="E27" s="24" t="str">
        <f>IF(D27="","NG","OK")</f>
        <v>NG</v>
      </c>
      <c r="F27" s="74"/>
      <c r="G27" s="24" t="s">
        <v>235</v>
      </c>
      <c r="H27" s="22"/>
    </row>
    <row r="28" spans="2:16">
      <c r="B28" s="22" t="s">
        <v>263</v>
      </c>
      <c r="C28" s="22" t="s">
        <v>265</v>
      </c>
      <c r="D28" s="17" t="str">
        <f>IF(ISBLANK('履歴書（提出用）'!H19),"",'履歴書（提出用）'!H19)</f>
        <v/>
      </c>
      <c r="E28" s="24" t="str">
        <f t="shared" ref="E28:E29" si="1">IF(D28="","NG","OK")</f>
        <v>NG</v>
      </c>
      <c r="F28" s="74"/>
      <c r="G28" s="24" t="s">
        <v>235</v>
      </c>
      <c r="H28" s="22"/>
    </row>
    <row r="29" spans="2:16">
      <c r="B29" s="22" t="s">
        <v>263</v>
      </c>
      <c r="C29" s="22" t="s">
        <v>266</v>
      </c>
      <c r="D29" s="17" t="str">
        <f>IF(ISBLANK('履歴書（提出用）'!W19),"",'履歴書（提出用）'!W19)</f>
        <v/>
      </c>
      <c r="E29" s="24" t="str">
        <f t="shared" si="1"/>
        <v>NG</v>
      </c>
      <c r="F29" s="74"/>
      <c r="G29" s="24" t="s">
        <v>235</v>
      </c>
      <c r="H29" s="22"/>
    </row>
    <row r="30" spans="2:16">
      <c r="B30" s="22" t="s">
        <v>267</v>
      </c>
      <c r="C30" s="24" t="s">
        <v>268</v>
      </c>
      <c r="D30" s="17" t="str">
        <f>IF(ISBLANK('履歴書（提出用）'!E22),"",'履歴書（提出用）'!E22)</f>
        <v/>
      </c>
      <c r="E30" s="24" t="str">
        <f>IF(D30="","NG","OK")</f>
        <v>NG</v>
      </c>
      <c r="F30" s="17"/>
      <c r="G30" s="24" t="s">
        <v>235</v>
      </c>
      <c r="H30" s="24"/>
      <c r="I30" s="2"/>
      <c r="J30" s="2"/>
      <c r="K30" s="2"/>
    </row>
    <row r="31" spans="2:16">
      <c r="B31" s="22" t="s">
        <v>267</v>
      </c>
      <c r="C31" s="24" t="s">
        <v>269</v>
      </c>
      <c r="D31" s="17" t="str">
        <f>IF(OR(ISBLANK('履歴書（提出用）'!X22),ISBLANK('履歴書（提出用）'!AA22)),"",'履歴書（提出用）'!X22&amp;"/"&amp;TEXT('履歴書（提出用）'!AA22,"00"))</f>
        <v/>
      </c>
      <c r="E31" s="24" t="str">
        <f>IF(D31="","NG","OK")</f>
        <v>NG</v>
      </c>
      <c r="F31" s="17"/>
      <c r="G31" s="24" t="s">
        <v>235</v>
      </c>
      <c r="H31" s="24"/>
      <c r="I31" s="2"/>
      <c r="J31" s="2"/>
      <c r="K31" s="2"/>
    </row>
    <row r="32" spans="2:16">
      <c r="B32" s="22" t="s">
        <v>267</v>
      </c>
      <c r="C32" s="24" t="s">
        <v>270</v>
      </c>
      <c r="D32" s="17" t="str">
        <f>IF(OR(ISBLANK('履歴書（提出用）'!X23),ISBLANK('履歴書（提出用）'!AA23)),"",'履歴書（提出用）'!X23&amp;"/"&amp;TEXT('履歴書（提出用）'!AA23,"00"))</f>
        <v/>
      </c>
      <c r="E32" s="24" t="str">
        <f>IF(D32="","NG","OK")</f>
        <v>NG</v>
      </c>
      <c r="F32" s="17" t="str">
        <f>IF(D31&gt;D32,"NG","OK")</f>
        <v>OK</v>
      </c>
      <c r="G32" s="24" t="s">
        <v>271</v>
      </c>
      <c r="H32" s="24"/>
      <c r="I32" s="2"/>
      <c r="J32" s="2"/>
      <c r="K32" s="2"/>
    </row>
    <row r="33" spans="2:11">
      <c r="B33" s="22" t="s">
        <v>267</v>
      </c>
      <c r="C33" s="24" t="s">
        <v>272</v>
      </c>
      <c r="D33" s="17" t="str">
        <f>'履歴書（提出用）'!AD22</f>
        <v>入学</v>
      </c>
      <c r="E33" s="24" t="str">
        <f t="shared" ref="E33:E34" si="2">IF(D33="選択してください","NG","OK")</f>
        <v>OK</v>
      </c>
      <c r="F33" s="17"/>
      <c r="G33" s="24" t="s">
        <v>235</v>
      </c>
      <c r="H33" s="24"/>
      <c r="I33" s="2"/>
      <c r="J33" s="2"/>
      <c r="K33" s="2"/>
    </row>
    <row r="34" spans="2:11">
      <c r="B34" s="22" t="s">
        <v>267</v>
      </c>
      <c r="C34" s="24" t="s">
        <v>273</v>
      </c>
      <c r="D34" s="17" t="str">
        <f>'履歴書（提出用）'!AD23</f>
        <v>卒業</v>
      </c>
      <c r="E34" s="24" t="str">
        <f t="shared" si="2"/>
        <v>OK</v>
      </c>
      <c r="F34" s="17"/>
      <c r="G34" s="24" t="s">
        <v>235</v>
      </c>
      <c r="H34" s="24"/>
      <c r="I34" s="2"/>
      <c r="J34" s="2"/>
      <c r="K34" s="2"/>
    </row>
    <row r="35" spans="2:11">
      <c r="B35" s="22" t="s">
        <v>267</v>
      </c>
      <c r="C35" s="24" t="s">
        <v>274</v>
      </c>
      <c r="D35" s="17" t="str">
        <f>IF(ISBLANK('履歴書（提出用）'!E24),"",'履歴書（提出用）'!E24)</f>
        <v>　　　　　　　　大学</v>
      </c>
      <c r="E35" s="24" t="str">
        <f t="shared" ref="E35:E40" si="3">IF(D35="","NG","OK")</f>
        <v>OK</v>
      </c>
      <c r="F35" s="17"/>
      <c r="G35" s="24" t="s">
        <v>235</v>
      </c>
      <c r="H35" s="24"/>
      <c r="I35" s="2"/>
      <c r="J35" s="2"/>
      <c r="K35" s="2"/>
    </row>
    <row r="36" spans="2:11">
      <c r="B36" s="22" t="s">
        <v>267</v>
      </c>
      <c r="C36" s="24" t="s">
        <v>275</v>
      </c>
      <c r="D36" s="17" t="str">
        <f>IF(ISBLANK('履歴書（提出用）'!E25),"",'履歴書（提出用）'!E25)</f>
        <v>　　　　　　　　学部　　　　　　　　　　　学科               専修</v>
      </c>
      <c r="E36" s="24" t="str">
        <f t="shared" si="3"/>
        <v>OK</v>
      </c>
      <c r="F36" s="17"/>
      <c r="G36" s="24" t="s">
        <v>235</v>
      </c>
      <c r="H36" s="24"/>
      <c r="I36" s="2"/>
      <c r="J36" s="2"/>
      <c r="K36" s="2"/>
    </row>
    <row r="37" spans="2:11">
      <c r="B37" s="22" t="s">
        <v>267</v>
      </c>
      <c r="C37" s="24" t="s">
        <v>276</v>
      </c>
      <c r="D37" s="17" t="str">
        <f>IF(OR(ISBLANK('履歴書（提出用）'!X24),ISBLANK('履歴書（提出用）'!AA24)),"",'履歴書（提出用）'!X24&amp;"/"&amp;TEXT('履歴書（提出用）'!AA24,"00"))</f>
        <v/>
      </c>
      <c r="E37" s="24" t="str">
        <f t="shared" si="3"/>
        <v>NG</v>
      </c>
      <c r="F37" s="17"/>
      <c r="G37" s="24" t="s">
        <v>235</v>
      </c>
      <c r="H37" s="24"/>
      <c r="I37" s="2"/>
      <c r="J37" s="2"/>
      <c r="K37" s="2"/>
    </row>
    <row r="38" spans="2:11">
      <c r="B38" s="22" t="s">
        <v>267</v>
      </c>
      <c r="C38" s="24" t="s">
        <v>277</v>
      </c>
      <c r="D38" s="17" t="str">
        <f>IF(OR(ISBLANK('履歴書（提出用）'!X25),ISBLANK('履歴書（提出用）'!AA25)),"",'履歴書（提出用）'!X25&amp;"/"&amp;TEXT('履歴書（提出用）'!AA25,"00"))</f>
        <v/>
      </c>
      <c r="E38" s="24" t="str">
        <f t="shared" si="3"/>
        <v>NG</v>
      </c>
      <c r="F38" s="17" t="str">
        <f>IF(D37&gt;D38,"NG","OK")</f>
        <v>OK</v>
      </c>
      <c r="G38" s="24" t="s">
        <v>271</v>
      </c>
      <c r="H38" s="24"/>
      <c r="I38" s="2"/>
      <c r="J38" s="2"/>
      <c r="K38" s="2"/>
    </row>
    <row r="39" spans="2:11">
      <c r="B39" s="22" t="s">
        <v>267</v>
      </c>
      <c r="C39" s="24" t="s">
        <v>278</v>
      </c>
      <c r="D39" s="17" t="str">
        <f>IF('履歴書（提出用）'!AD24=$P$5,"",'履歴書（提出用）'!AD24)</f>
        <v/>
      </c>
      <c r="E39" s="24" t="str">
        <f t="shared" si="3"/>
        <v>NG</v>
      </c>
      <c r="F39" s="17"/>
      <c r="G39" s="24" t="s">
        <v>235</v>
      </c>
      <c r="H39" s="24"/>
      <c r="I39" s="2"/>
      <c r="J39" s="2"/>
      <c r="K39" s="2"/>
    </row>
    <row r="40" spans="2:11">
      <c r="B40" s="22" t="s">
        <v>267</v>
      </c>
      <c r="C40" s="24" t="s">
        <v>279</v>
      </c>
      <c r="D40" s="17" t="str">
        <f>IF('履歴書（提出用）'!AD25=$P$5,"",'履歴書（提出用）'!AD25)</f>
        <v/>
      </c>
      <c r="E40" s="24" t="str">
        <f t="shared" si="3"/>
        <v>NG</v>
      </c>
      <c r="F40" s="17"/>
      <c r="G40" s="24" t="s">
        <v>235</v>
      </c>
      <c r="H40" s="24"/>
      <c r="I40" s="2"/>
      <c r="J40" s="2"/>
      <c r="K40" s="2"/>
    </row>
    <row r="41" spans="2:11">
      <c r="B41" s="22" t="s">
        <v>267</v>
      </c>
      <c r="C41" s="24" t="str">
        <f>IF('履歴書（提出用）'!B26=$X$5,"",VLOOKUP('履歴書（提出用）'!B26,X:Y,2,FALSE))</f>
        <v/>
      </c>
      <c r="D41" s="17" t="str">
        <f>IF(ISBLANK('履歴書（提出用）'!E26),"",'履歴書（提出用）'!E26)</f>
        <v/>
      </c>
      <c r="E41" s="25" t="s">
        <v>260</v>
      </c>
      <c r="F41" s="26" t="str">
        <f>IF(D41="","No-Check","Check")</f>
        <v>No-Check</v>
      </c>
      <c r="G41" s="25" t="s">
        <v>261</v>
      </c>
      <c r="H41" s="24" t="s">
        <v>280</v>
      </c>
      <c r="I41" s="2"/>
      <c r="J41" s="2"/>
      <c r="K41" s="2"/>
    </row>
    <row r="42" spans="2:11">
      <c r="B42" s="22" t="s">
        <v>267</v>
      </c>
      <c r="C42" s="24" t="s">
        <v>281</v>
      </c>
      <c r="D42" s="17" t="str">
        <f>IF(ISBLANK('履歴書（提出用）'!E27),"",'履歴書（提出用）'!E27)</f>
        <v/>
      </c>
      <c r="E42" s="24" t="str">
        <f>IF(F41="Check",IF(D42="","NG","OK"),"OK")</f>
        <v>OK</v>
      </c>
      <c r="F42" s="17"/>
      <c r="G42" s="24" t="s">
        <v>235</v>
      </c>
      <c r="H42" s="24"/>
      <c r="I42" s="2"/>
      <c r="J42" s="2"/>
      <c r="K42" s="2"/>
    </row>
    <row r="43" spans="2:11">
      <c r="B43" s="22" t="s">
        <v>267</v>
      </c>
      <c r="C43" s="24" t="s">
        <v>282</v>
      </c>
      <c r="D43" s="17" t="str">
        <f>IF(OR(ISBLANK('履歴書（提出用）'!X26),ISBLANK('履歴書（提出用）'!AA26)),"",'履歴書（提出用）'!X26&amp;"/"&amp;TEXT('履歴書（提出用）'!AA26,"00"))</f>
        <v/>
      </c>
      <c r="E43" s="24" t="str">
        <f>IF(F41="Check",IF(D43="","NG","OK"),"OK")</f>
        <v>OK</v>
      </c>
      <c r="F43" s="17"/>
      <c r="G43" s="24" t="s">
        <v>235</v>
      </c>
      <c r="H43" s="24"/>
      <c r="I43" s="2"/>
      <c r="J43" s="2"/>
      <c r="K43" s="2"/>
    </row>
    <row r="44" spans="2:11">
      <c r="B44" s="22" t="s">
        <v>267</v>
      </c>
      <c r="C44" s="24" t="s">
        <v>283</v>
      </c>
      <c r="D44" s="17" t="str">
        <f>IF(OR(ISBLANK('履歴書（提出用）'!X27),ISBLANK('履歴書（提出用）'!AA27)),"",'履歴書（提出用）'!X27&amp;"/"&amp;TEXT('履歴書（提出用）'!AA27,"00"))</f>
        <v/>
      </c>
      <c r="E44" s="24" t="str">
        <f>IF(F41="Check",IF(D44="","NG","OK"),"OK")</f>
        <v>OK</v>
      </c>
      <c r="F44" s="17" t="str">
        <f>IF(F41="Check",IF(D43&gt;D44,"NG","OK"),"OK")</f>
        <v>OK</v>
      </c>
      <c r="G44" s="24" t="s">
        <v>271</v>
      </c>
      <c r="H44" s="24"/>
      <c r="I44" s="2"/>
      <c r="J44" s="2"/>
      <c r="K44" s="2"/>
    </row>
    <row r="45" spans="2:11">
      <c r="B45" s="22" t="s">
        <v>267</v>
      </c>
      <c r="C45" s="24" t="s">
        <v>284</v>
      </c>
      <c r="D45" s="17" t="str">
        <f>IF('履歴書（提出用）'!AD26=$P$5,"",'履歴書（提出用）'!AD26)</f>
        <v/>
      </c>
      <c r="E45" s="24" t="str">
        <f>IF(F41="Check",IF(D45="","NG","OK"),"OK")</f>
        <v>OK</v>
      </c>
      <c r="F45" s="17"/>
      <c r="G45" s="24" t="s">
        <v>235</v>
      </c>
      <c r="H45" s="24"/>
      <c r="I45" s="2"/>
      <c r="J45" s="2"/>
      <c r="K45" s="2"/>
    </row>
    <row r="46" spans="2:11">
      <c r="B46" s="22" t="s">
        <v>267</v>
      </c>
      <c r="C46" s="24" t="s">
        <v>285</v>
      </c>
      <c r="D46" s="17" t="str">
        <f>IF('履歴書（提出用）'!AD27=$P$5,"",'履歴書（提出用）'!AD27)</f>
        <v/>
      </c>
      <c r="E46" s="24" t="str">
        <f>IF(F41="Check",IF(D46="","NG","OK"),"OK")</f>
        <v>OK</v>
      </c>
      <c r="F46" s="17"/>
      <c r="G46" s="24" t="s">
        <v>235</v>
      </c>
      <c r="H46" s="24"/>
      <c r="I46" s="2"/>
      <c r="J46" s="2"/>
      <c r="K46" s="2"/>
    </row>
    <row r="47" spans="2:11">
      <c r="B47" s="22" t="s">
        <v>267</v>
      </c>
      <c r="C47" s="24" t="str">
        <f>IF('履歴書（提出用）'!B28=$X$5,"",VLOOKUP('履歴書（提出用）'!B28,X:Y,2,FALSE))</f>
        <v/>
      </c>
      <c r="D47" s="17" t="str">
        <f>IF(ISBLANK('履歴書（提出用）'!E28),"",'履歴書（提出用）'!E28)</f>
        <v/>
      </c>
      <c r="E47" s="25" t="s">
        <v>260</v>
      </c>
      <c r="F47" s="26" t="str">
        <f>IF(D47="","No-Check","Check")</f>
        <v>No-Check</v>
      </c>
      <c r="G47" s="25" t="s">
        <v>261</v>
      </c>
      <c r="H47" s="24" t="s">
        <v>286</v>
      </c>
      <c r="I47" s="2"/>
      <c r="J47" s="2"/>
      <c r="K47" s="2"/>
    </row>
    <row r="48" spans="2:11">
      <c r="B48" s="22" t="s">
        <v>267</v>
      </c>
      <c r="C48" s="24" t="s">
        <v>287</v>
      </c>
      <c r="D48" s="17" t="str">
        <f>IF(ISBLANK('履歴書（提出用）'!E29),"",'履歴書（提出用）'!E29)</f>
        <v/>
      </c>
      <c r="E48" s="24" t="str">
        <f>IF(F47="Check",IF(D48="","NG","OK"),"OK")</f>
        <v>OK</v>
      </c>
      <c r="F48" s="17"/>
      <c r="G48" s="24" t="s">
        <v>235</v>
      </c>
      <c r="H48" s="24"/>
      <c r="I48" s="2"/>
      <c r="J48" s="2"/>
      <c r="K48" s="2"/>
    </row>
    <row r="49" spans="2:11">
      <c r="B49" s="22" t="s">
        <v>267</v>
      </c>
      <c r="C49" s="24" t="s">
        <v>288</v>
      </c>
      <c r="D49" s="17" t="str">
        <f>IF(OR(ISBLANK('履歴書（提出用）'!X28),ISBLANK('履歴書（提出用）'!AA28)),"",'履歴書（提出用）'!X28&amp;"/"&amp;TEXT('履歴書（提出用）'!AA28,"00"))</f>
        <v/>
      </c>
      <c r="E49" s="24" t="str">
        <f>IF(F47="Check",IF(D49="","NG","OK"),"OK")</f>
        <v>OK</v>
      </c>
      <c r="F49" s="17"/>
      <c r="G49" s="24" t="s">
        <v>235</v>
      </c>
      <c r="H49" s="24"/>
      <c r="I49" s="2"/>
      <c r="J49" s="2"/>
      <c r="K49" s="2"/>
    </row>
    <row r="50" spans="2:11">
      <c r="B50" s="22" t="s">
        <v>267</v>
      </c>
      <c r="C50" s="24" t="s">
        <v>289</v>
      </c>
      <c r="D50" s="17" t="str">
        <f>IF(OR(ISBLANK('履歴書（提出用）'!X29),ISBLANK('履歴書（提出用）'!AA29)),"",'履歴書（提出用）'!X29&amp;"/"&amp;TEXT('履歴書（提出用）'!AA29,"00"))</f>
        <v/>
      </c>
      <c r="E50" s="24" t="str">
        <f>IF(F47="Check",IF(D50="","NG","OK"),"OK")</f>
        <v>OK</v>
      </c>
      <c r="F50" s="17" t="str">
        <f>IF(F47="Check",IF(D49&gt;D50,"NG","OK"),"OK")</f>
        <v>OK</v>
      </c>
      <c r="G50" s="24" t="s">
        <v>271</v>
      </c>
      <c r="H50" s="24"/>
      <c r="I50" s="2"/>
      <c r="J50" s="2"/>
      <c r="K50" s="2"/>
    </row>
    <row r="51" spans="2:11">
      <c r="B51" s="22" t="s">
        <v>267</v>
      </c>
      <c r="C51" s="24" t="s">
        <v>290</v>
      </c>
      <c r="D51" s="17" t="str">
        <f>IF('履歴書（提出用）'!AD28=$P$5,"",'履歴書（提出用）'!AD28)</f>
        <v/>
      </c>
      <c r="E51" s="24" t="str">
        <f>IF(F47="Check",IF(D51="","NG","OK"),"OK")</f>
        <v>OK</v>
      </c>
      <c r="F51" s="17"/>
      <c r="G51" s="24" t="s">
        <v>235</v>
      </c>
      <c r="H51" s="24"/>
      <c r="I51" s="2"/>
      <c r="J51" s="2"/>
      <c r="K51" s="2"/>
    </row>
    <row r="52" spans="2:11">
      <c r="B52" s="22" t="s">
        <v>267</v>
      </c>
      <c r="C52" s="24" t="s">
        <v>291</v>
      </c>
      <c r="D52" s="17" t="str">
        <f>IF('履歴書（提出用）'!AD29=$P$5,"",'履歴書（提出用）'!AD29)</f>
        <v/>
      </c>
      <c r="E52" s="24" t="str">
        <f>IF(F47="Check",IF(D52="","NG","OK"),"OK")</f>
        <v>OK</v>
      </c>
      <c r="F52" s="17"/>
      <c r="G52" s="24" t="s">
        <v>235</v>
      </c>
      <c r="H52" s="24"/>
      <c r="I52" s="2"/>
      <c r="J52" s="2"/>
      <c r="K52" s="2"/>
    </row>
    <row r="53" spans="2:11">
      <c r="B53" s="22" t="s">
        <v>267</v>
      </c>
      <c r="C53" s="24" t="s">
        <v>250</v>
      </c>
      <c r="D53" s="17" t="str">
        <f>IF(ISBLANK('履歴書（提出用）'!E30),"",'履歴書（提出用）'!E30)</f>
        <v>　　　　　　　　大学</v>
      </c>
      <c r="E53" s="25" t="s">
        <v>260</v>
      </c>
      <c r="F53" s="26" t="str">
        <f>IF(D53="","No-Check","Check")</f>
        <v>Check</v>
      </c>
      <c r="G53" s="25" t="s">
        <v>261</v>
      </c>
      <c r="H53" s="24" t="s">
        <v>292</v>
      </c>
      <c r="I53" s="2"/>
      <c r="J53" s="2"/>
      <c r="K53" s="2"/>
    </row>
    <row r="54" spans="2:11">
      <c r="B54" s="22" t="s">
        <v>267</v>
      </c>
      <c r="C54" s="24" t="s">
        <v>293</v>
      </c>
      <c r="D54" s="17" t="str">
        <f>IF(ISBLANK('履歴書（提出用）'!E31),"",'履歴書（提出用）'!E31)</f>
        <v>　　　　　　　　学科　　　　　　　　　　　専攻</v>
      </c>
      <c r="E54" s="24" t="str">
        <f>IF(F53="Check",IF(D54="","NG","OK"),"OK")</f>
        <v>OK</v>
      </c>
      <c r="F54" s="17"/>
      <c r="G54" s="24" t="s">
        <v>235</v>
      </c>
      <c r="H54" s="24"/>
      <c r="I54" s="2"/>
      <c r="J54" s="2"/>
      <c r="K54" s="2"/>
    </row>
    <row r="55" spans="2:11">
      <c r="B55" s="22" t="s">
        <v>267</v>
      </c>
      <c r="C55" s="24" t="s">
        <v>294</v>
      </c>
      <c r="D55" s="17" t="str">
        <f>IF(OR(ISBLANK('履歴書（提出用）'!X30),ISBLANK('履歴書（提出用）'!AA30)),"",'履歴書（提出用）'!X30&amp;"/"&amp;TEXT('履歴書（提出用）'!AA30,"00"))</f>
        <v/>
      </c>
      <c r="E55" s="24" t="str">
        <f>IF(F53="Check",IF(D55="","NG","OK"),"OK")</f>
        <v>NG</v>
      </c>
      <c r="F55" s="17"/>
      <c r="G55" s="24" t="s">
        <v>235</v>
      </c>
      <c r="H55" s="24"/>
      <c r="I55" s="2"/>
      <c r="J55" s="2"/>
      <c r="K55" s="2"/>
    </row>
    <row r="56" spans="2:11">
      <c r="B56" s="22" t="s">
        <v>267</v>
      </c>
      <c r="C56" s="24" t="s">
        <v>295</v>
      </c>
      <c r="D56" s="17" t="str">
        <f>IF(OR(ISBLANK('履歴書（提出用）'!X31),ISBLANK('履歴書（提出用）'!AA31)),"",'履歴書（提出用）'!X31&amp;"/"&amp;TEXT('履歴書（提出用）'!AA31,"00"))</f>
        <v/>
      </c>
      <c r="E56" s="24" t="str">
        <f>IF(F53="Check",IF(D56="","NG","OK"),"OK")</f>
        <v>NG</v>
      </c>
      <c r="F56" s="17" t="str">
        <f>IF(F53="Check",IF(D55&gt;D56,"NG","OK"),"OK")</f>
        <v>OK</v>
      </c>
      <c r="G56" s="24" t="s">
        <v>271</v>
      </c>
      <c r="H56" s="24"/>
      <c r="I56" s="2"/>
      <c r="J56" s="2"/>
      <c r="K56" s="2"/>
    </row>
    <row r="57" spans="2:11">
      <c r="B57" s="22" t="s">
        <v>267</v>
      </c>
      <c r="C57" s="24" t="s">
        <v>296</v>
      </c>
      <c r="D57" s="17" t="str">
        <f>IF('履歴書（提出用）'!AD30=$P$5,"",'履歴書（提出用）'!AD30)</f>
        <v/>
      </c>
      <c r="E57" s="24" t="str">
        <f>IF(F53="Check",IF(D57="","NG","OK"),"OK")</f>
        <v>NG</v>
      </c>
      <c r="F57" s="17"/>
      <c r="G57" s="24" t="s">
        <v>235</v>
      </c>
      <c r="H57" s="24"/>
      <c r="I57" s="2"/>
      <c r="J57" s="2"/>
      <c r="K57" s="2"/>
    </row>
    <row r="58" spans="2:11">
      <c r="B58" s="22" t="s">
        <v>267</v>
      </c>
      <c r="C58" s="24" t="s">
        <v>297</v>
      </c>
      <c r="D58" s="17" t="str">
        <f>IF('履歴書（提出用）'!AD31=$P$5,"",'履歴書（提出用）'!AD31)</f>
        <v/>
      </c>
      <c r="E58" s="24" t="str">
        <f>IF(F53="Check",IF(D58="","NG","OK"),"OK")</f>
        <v>NG</v>
      </c>
      <c r="F58" s="17"/>
      <c r="G58" s="24" t="s">
        <v>235</v>
      </c>
      <c r="H58" s="24"/>
      <c r="I58" s="2"/>
      <c r="J58" s="2"/>
      <c r="K58" s="2"/>
    </row>
    <row r="59" spans="2:11">
      <c r="B59" s="22" t="s">
        <v>267</v>
      </c>
      <c r="C59" s="24" t="s">
        <v>298</v>
      </c>
      <c r="D59" s="17" t="str">
        <f>IF(ISBLANK('履歴書（提出用）'!E32),"",'履歴書（提出用）'!E32)</f>
        <v>　　　　　　　　大学</v>
      </c>
      <c r="E59" s="25" t="s">
        <v>260</v>
      </c>
      <c r="F59" s="26" t="str">
        <f>IF(D59="","No-Check","Check")</f>
        <v>Check</v>
      </c>
      <c r="G59" s="25" t="s">
        <v>261</v>
      </c>
      <c r="H59" s="24" t="s">
        <v>299</v>
      </c>
      <c r="I59" s="2"/>
      <c r="J59" s="2"/>
      <c r="K59" s="2"/>
    </row>
    <row r="60" spans="2:11">
      <c r="B60" s="22" t="s">
        <v>267</v>
      </c>
      <c r="C60" s="24" t="s">
        <v>300</v>
      </c>
      <c r="D60" s="17" t="str">
        <f>IF(ISBLANK('履歴書（提出用）'!E33),"",'履歴書（提出用）'!E33)</f>
        <v>　　　　　　　　研究科　　　　　　　　　 専攻</v>
      </c>
      <c r="E60" s="24" t="str">
        <f>IF(F59="Check",IF(D60="","NG","OK"),"OK")</f>
        <v>OK</v>
      </c>
      <c r="F60" s="17"/>
      <c r="G60" s="24" t="s">
        <v>235</v>
      </c>
      <c r="H60" s="24"/>
      <c r="I60" s="2"/>
      <c r="J60" s="2"/>
      <c r="K60" s="2"/>
    </row>
    <row r="61" spans="2:11">
      <c r="B61" s="22" t="s">
        <v>267</v>
      </c>
      <c r="C61" s="24" t="s">
        <v>301</v>
      </c>
      <c r="D61" s="17" t="str">
        <f>IF(OR(ISBLANK('履歴書（提出用）'!X32),ISBLANK('履歴書（提出用）'!AA32)),"",'履歴書（提出用）'!X32&amp;"/"&amp;TEXT('履歴書（提出用）'!AA32,"00"))</f>
        <v/>
      </c>
      <c r="E61" s="24" t="str">
        <f>IF(F59="Check",IF(D61="","NG","OK"),"OK")</f>
        <v>NG</v>
      </c>
      <c r="F61" s="17"/>
      <c r="G61" s="24" t="s">
        <v>235</v>
      </c>
      <c r="H61" s="24"/>
      <c r="I61" s="2"/>
      <c r="J61" s="2"/>
      <c r="K61" s="2"/>
    </row>
    <row r="62" spans="2:11">
      <c r="B62" s="22" t="s">
        <v>267</v>
      </c>
      <c r="C62" s="24" t="s">
        <v>302</v>
      </c>
      <c r="D62" s="17" t="str">
        <f>IF(OR(ISBLANK('履歴書（提出用）'!X33),ISBLANK('履歴書（提出用）'!AA33)),"",'履歴書（提出用）'!X33&amp;"/"&amp;TEXT('履歴書（提出用）'!AA33,"00"))</f>
        <v/>
      </c>
      <c r="E62" s="24" t="str">
        <f>IF(F59="Check",IF(D62="","NG","OK"),"OK")</f>
        <v>NG</v>
      </c>
      <c r="F62" s="17" t="str">
        <f>IF(F59="Check",IF(D61&gt;D62,"NG","OK"),"OK")</f>
        <v>OK</v>
      </c>
      <c r="G62" s="24" t="s">
        <v>271</v>
      </c>
      <c r="H62" s="24"/>
      <c r="I62" s="2"/>
      <c r="J62" s="2"/>
      <c r="K62" s="2"/>
    </row>
    <row r="63" spans="2:11">
      <c r="B63" s="22" t="s">
        <v>267</v>
      </c>
      <c r="C63" s="24" t="s">
        <v>303</v>
      </c>
      <c r="D63" s="17" t="str">
        <f>IF('履歴書（提出用）'!AD32=$P$5,"",'履歴書（提出用）'!AD32)</f>
        <v/>
      </c>
      <c r="E63" s="24" t="str">
        <f>IF(F59="Check",IF(D63="","NG","OK"),"OK")</f>
        <v>NG</v>
      </c>
      <c r="F63" s="17"/>
      <c r="G63" s="24" t="s">
        <v>235</v>
      </c>
      <c r="H63" s="24"/>
      <c r="I63" s="2"/>
      <c r="J63" s="2"/>
      <c r="K63" s="2"/>
    </row>
    <row r="64" spans="2:11">
      <c r="B64" s="22" t="s">
        <v>267</v>
      </c>
      <c r="C64" s="24" t="s">
        <v>304</v>
      </c>
      <c r="D64" s="17" t="str">
        <f>IF('履歴書（提出用）'!AD33=$P$5,"",'履歴書（提出用）'!AD33)</f>
        <v/>
      </c>
      <c r="E64" s="24" t="str">
        <f>IF(F59="Check",IF(D64="","NG","OK"),"OK")</f>
        <v>NG</v>
      </c>
      <c r="F64" s="17"/>
      <c r="G64" s="24" t="s">
        <v>235</v>
      </c>
      <c r="H64" s="24"/>
      <c r="I64" s="2"/>
      <c r="J64" s="2"/>
      <c r="K64" s="2"/>
    </row>
    <row r="65" spans="2:11">
      <c r="B65" s="22" t="s">
        <v>267</v>
      </c>
      <c r="C65" s="24" t="s">
        <v>305</v>
      </c>
      <c r="D65" s="17" t="str">
        <f>IF('履歴書（提出用）'!I34=$T$5,"",'履歴書（提出用）'!I34)</f>
        <v/>
      </c>
      <c r="E65" s="24" t="str">
        <f>IF($F$65="Check",IF(D65="","NG","OK"),"OK")</f>
        <v>OK</v>
      </c>
      <c r="F65" s="17" t="str">
        <f>IF(OR(D65&lt;&gt;"",D66&lt;&gt;"",D67&lt;&gt;"",OR('履歴書（提出用）'!Y35&lt;&gt;"",'履歴書（提出用）'!AB35&lt;&gt;"",'履歴書（提出用）'!AE35&lt;&gt;"")),"Check","No-Check")</f>
        <v>No-Check</v>
      </c>
      <c r="G65" s="24" t="s">
        <v>235</v>
      </c>
      <c r="H65" s="22"/>
    </row>
    <row r="66" spans="2:11">
      <c r="B66" s="22" t="s">
        <v>267</v>
      </c>
      <c r="C66" s="24" t="s">
        <v>306</v>
      </c>
      <c r="D66" s="17" t="str">
        <f>IF(ISBLANK('履歴書（提出用）'!I35),"",'履歴書（提出用）'!I35)</f>
        <v/>
      </c>
      <c r="E66" s="24" t="str">
        <f>IF($F$65="Check",IF(D66="","NG","OK"),"OK")</f>
        <v>OK</v>
      </c>
      <c r="F66" s="17"/>
      <c r="G66" s="24" t="s">
        <v>235</v>
      </c>
      <c r="H66" s="22"/>
    </row>
    <row r="67" spans="2:11">
      <c r="B67" s="22" t="s">
        <v>267</v>
      </c>
      <c r="C67" s="24" t="s">
        <v>307</v>
      </c>
      <c r="D67" s="17" t="str">
        <f>IF('履歴書（提出用）'!Y34=$T$5,"",'履歴書（提出用）'!Y34)</f>
        <v/>
      </c>
      <c r="E67" s="24" t="str">
        <f>IF($F$65="Check",IF(D67="","NG","OK"),"OK")</f>
        <v>OK</v>
      </c>
      <c r="F67" s="17"/>
      <c r="G67" s="24" t="s">
        <v>235</v>
      </c>
      <c r="H67" s="22"/>
    </row>
    <row r="68" spans="2:11">
      <c r="B68" s="22" t="s">
        <v>267</v>
      </c>
      <c r="C68" s="24" t="s">
        <v>308</v>
      </c>
      <c r="D68" s="23" t="str">
        <f>IF(F65="No-Check","",IF(E68="NG","",DATE('履歴書（提出用）'!Y35,'履歴書（提出用）'!AB35,'履歴書（提出用）'!AE35)))</f>
        <v/>
      </c>
      <c r="E68" s="24" t="str">
        <f>IF($F$65="Check",IF(ISERROR(DATE('履歴書（提出用）'!Y35,'履歴書（提出用）'!AB35,'履歴書（提出用）'!AE35)),"NG",IF(F68="NG","NG","OK")),"OK")</f>
        <v>OK</v>
      </c>
      <c r="F68" s="17" t="str">
        <f>IF(F65="Check",IF(OR(ISBLANK('履歴書（提出用）'!Y35),ISBLANK('履歴書（提出用）'!AB35),ISBLANK('履歴書（提出用）'!AE35)),"NG","OK"),"OK")</f>
        <v>OK</v>
      </c>
      <c r="G68" s="24" t="s">
        <v>235</v>
      </c>
      <c r="H68" s="22"/>
    </row>
    <row r="69" spans="2:11">
      <c r="B69" s="22" t="s">
        <v>309</v>
      </c>
      <c r="C69" s="24" t="s">
        <v>310</v>
      </c>
      <c r="D69" s="17" t="str">
        <f>IF(ISBLANK('履歴書（提出用）'!O40),"",'履歴書（提出用）'!O40)</f>
        <v/>
      </c>
      <c r="E69" s="24" t="str">
        <f>IF($F69="Check",IF(D69="","NG","OK"),"OK")</f>
        <v>OK</v>
      </c>
      <c r="F69" s="70" t="str">
        <f>IF(OR(D69&lt;&gt;"",D70&lt;&gt;"",D71&lt;&gt;"",D73&lt;&gt;""),"Check","No-Check")</f>
        <v>No-Check</v>
      </c>
      <c r="G69" s="24" t="s">
        <v>235</v>
      </c>
      <c r="H69" s="24" t="s">
        <v>311</v>
      </c>
    </row>
    <row r="70" spans="2:11">
      <c r="B70" s="22" t="s">
        <v>309</v>
      </c>
      <c r="C70" s="24" t="s">
        <v>312</v>
      </c>
      <c r="D70" s="17" t="str">
        <f>IF(OR(ISBLANK('履歴書（提出用）'!B40),ISBLANK('履歴書（提出用）'!E40)),"",'履歴書（提出用）'!B40&amp;"/"&amp;TEXT('履歴書（提出用）'!E40,"00"))</f>
        <v/>
      </c>
      <c r="E70" s="24" t="str">
        <f>IF($F69="Check",IF(D70="","NG","OK"),"OK")</f>
        <v>OK</v>
      </c>
      <c r="F70" s="17"/>
      <c r="G70" s="24" t="s">
        <v>235</v>
      </c>
      <c r="H70" s="22"/>
    </row>
    <row r="71" spans="2:11">
      <c r="B71" s="22" t="s">
        <v>309</v>
      </c>
      <c r="C71" s="24" t="s">
        <v>313</v>
      </c>
      <c r="D71" s="17" t="str">
        <f>IF('履歴書（提出用）'!I40=$V$5,"",'履歴書（提出用）'!I40)</f>
        <v/>
      </c>
      <c r="E71" s="24" t="str">
        <f>IF($F69="Check",IF(D71="","NG","OK"),"OK")</f>
        <v>OK</v>
      </c>
      <c r="F71" s="71" t="str">
        <f>IF(AND(F69="Check",VLOOKUP('履歴書（提出用）'!I40,V:W,2,FALSE)=2),"Check2","No-Check")</f>
        <v>No-Check</v>
      </c>
      <c r="G71" s="24" t="s">
        <v>235</v>
      </c>
      <c r="H71" s="22"/>
    </row>
    <row r="72" spans="2:11">
      <c r="B72" s="22" t="s">
        <v>309</v>
      </c>
      <c r="C72" s="24" t="s">
        <v>314</v>
      </c>
      <c r="D72" s="17" t="str">
        <f>IF(OR(ISBLANK('履歴書（提出用）'!I41),ISBLANK('履歴書（提出用）'!L41)),"",'履歴書（提出用）'!I41&amp;"/"&amp;TEXT('履歴書（提出用）'!L41,"00"))</f>
        <v/>
      </c>
      <c r="E72" s="24" t="str">
        <f>IF($F71="Check2",IF(D72="","NG","OK"),"OK")</f>
        <v>OK</v>
      </c>
      <c r="F72" s="17" t="str">
        <f>IF(F71="Check2",IF(D70&gt;D72,"NG","OK"),"OK")</f>
        <v>OK</v>
      </c>
      <c r="G72" s="24" t="s">
        <v>315</v>
      </c>
      <c r="H72" s="22"/>
    </row>
    <row r="73" spans="2:11">
      <c r="B73" s="22" t="s">
        <v>309</v>
      </c>
      <c r="C73" s="24" t="s">
        <v>316</v>
      </c>
      <c r="D73" s="17" t="str">
        <f>IF('履歴書（提出用）'!AE40=$V$5,"",'履歴書（提出用）'!AE40)</f>
        <v/>
      </c>
      <c r="E73" s="24" t="str">
        <f>IF($F69="Check",IF(D73="","NG","OK"),"OK")</f>
        <v>OK</v>
      </c>
      <c r="F73" s="17"/>
      <c r="G73" s="24" t="s">
        <v>235</v>
      </c>
      <c r="H73" s="22"/>
      <c r="K73" s="28"/>
    </row>
    <row r="74" spans="2:11">
      <c r="B74" s="22" t="s">
        <v>309</v>
      </c>
      <c r="C74" s="24" t="s">
        <v>317</v>
      </c>
      <c r="D74" s="17" t="str">
        <f>IF(ISBLANK('履歴書（提出用）'!O42),"",'履歴書（提出用）'!O42)</f>
        <v/>
      </c>
      <c r="E74" s="24" t="str">
        <f>IF($F74="Check",IF(D74="","NG","OK"),"OK")</f>
        <v>OK</v>
      </c>
      <c r="F74" s="70" t="str">
        <f>IF(OR(D74&lt;&gt;"",D75&lt;&gt;"",D76&lt;&gt;"",D78&lt;&gt;""),"Check","No-Check")</f>
        <v>No-Check</v>
      </c>
      <c r="G74" s="24" t="s">
        <v>235</v>
      </c>
      <c r="H74" s="24" t="s">
        <v>318</v>
      </c>
      <c r="K74" s="28"/>
    </row>
    <row r="75" spans="2:11">
      <c r="B75" s="22" t="s">
        <v>309</v>
      </c>
      <c r="C75" s="24" t="s">
        <v>319</v>
      </c>
      <c r="D75" s="17" t="str">
        <f>IF(OR(ISBLANK('履歴書（提出用）'!B42),ISBLANK('履歴書（提出用）'!E42)),"",'履歴書（提出用）'!B42&amp;"/"&amp;TEXT('履歴書（提出用）'!E42,"00"))</f>
        <v/>
      </c>
      <c r="E75" s="24" t="str">
        <f>IF($F74="Check",IF(D75="","NG","OK"),"OK")</f>
        <v>OK</v>
      </c>
      <c r="F75" s="17"/>
      <c r="G75" s="24" t="s">
        <v>235</v>
      </c>
      <c r="H75" s="22"/>
    </row>
    <row r="76" spans="2:11">
      <c r="B76" s="22" t="s">
        <v>309</v>
      </c>
      <c r="C76" s="24" t="s">
        <v>320</v>
      </c>
      <c r="D76" s="17" t="str">
        <f>IF('履歴書（提出用）'!I42=$V$5,"",'履歴書（提出用）'!I42)</f>
        <v/>
      </c>
      <c r="E76" s="24" t="str">
        <f>IF($F74="Check",IF(D76="","NG","OK"),"OK")</f>
        <v>OK</v>
      </c>
      <c r="F76" s="71" t="str">
        <f>IF(AND(F74="Check",VLOOKUP('履歴書（提出用）'!I42,V:W,2,FALSE)=2),"Check2","No-Check")</f>
        <v>No-Check</v>
      </c>
      <c r="G76" s="24" t="s">
        <v>235</v>
      </c>
      <c r="H76" s="22"/>
    </row>
    <row r="77" spans="2:11">
      <c r="B77" s="22" t="s">
        <v>309</v>
      </c>
      <c r="C77" s="24" t="s">
        <v>321</v>
      </c>
      <c r="D77" s="17" t="str">
        <f>IF(OR(ISBLANK('履歴書（提出用）'!I43),ISBLANK('履歴書（提出用）'!L43)),"",'履歴書（提出用）'!I43&amp;"/"&amp;TEXT('履歴書（提出用）'!L43,"00"))</f>
        <v/>
      </c>
      <c r="E77" s="24" t="str">
        <f>IF($F76="Check2",IF(D77="","NG","OK"),"OK")</f>
        <v>OK</v>
      </c>
      <c r="F77" s="17" t="str">
        <f>IF(F76="Check2",IF(D75&gt;D77,"NG","OK"),"OK")</f>
        <v>OK</v>
      </c>
      <c r="G77" s="24" t="s">
        <v>315</v>
      </c>
      <c r="H77" s="22"/>
    </row>
    <row r="78" spans="2:11">
      <c r="B78" s="22" t="s">
        <v>309</v>
      </c>
      <c r="C78" s="24" t="s">
        <v>322</v>
      </c>
      <c r="D78" s="17" t="str">
        <f>IF('履歴書（提出用）'!AE42=$V$5,"",'履歴書（提出用）'!AE42)</f>
        <v/>
      </c>
      <c r="E78" s="24" t="str">
        <f>IF($F74="Check",IF(D78="","NG","OK"),"OK")</f>
        <v>OK</v>
      </c>
      <c r="F78" s="17"/>
      <c r="G78" s="24" t="s">
        <v>235</v>
      </c>
      <c r="H78" s="22"/>
    </row>
    <row r="79" spans="2:11">
      <c r="B79" s="22" t="s">
        <v>309</v>
      </c>
      <c r="C79" s="24" t="s">
        <v>323</v>
      </c>
      <c r="D79" s="17" t="str">
        <f>IF(ISBLANK('履歴書（提出用）'!O44),"",'履歴書（提出用）'!O44)</f>
        <v/>
      </c>
      <c r="E79" s="24" t="str">
        <f>IF($F79="Check",IF(D79="","NG","OK"),"OK")</f>
        <v>OK</v>
      </c>
      <c r="F79" s="70" t="str">
        <f>IF(OR(D79&lt;&gt;"",D80&lt;&gt;"",D81&lt;&gt;"",D83&lt;&gt;""),"Check","No-Check")</f>
        <v>No-Check</v>
      </c>
      <c r="G79" s="24" t="s">
        <v>235</v>
      </c>
      <c r="H79" s="24" t="s">
        <v>324</v>
      </c>
    </row>
    <row r="80" spans="2:11">
      <c r="B80" s="22" t="s">
        <v>309</v>
      </c>
      <c r="C80" s="24" t="s">
        <v>325</v>
      </c>
      <c r="D80" s="17" t="str">
        <f>IF(OR(ISBLANK('履歴書（提出用）'!B44),ISBLANK('履歴書（提出用）'!E44)),"",'履歴書（提出用）'!B44&amp;"/"&amp;TEXT('履歴書（提出用）'!E44,"00"))</f>
        <v/>
      </c>
      <c r="E80" s="24" t="str">
        <f>IF($F79="Check",IF(D80="","NG","OK"),"OK")</f>
        <v>OK</v>
      </c>
      <c r="F80" s="17"/>
      <c r="G80" s="24" t="s">
        <v>235</v>
      </c>
      <c r="H80" s="22"/>
    </row>
    <row r="81" spans="2:8">
      <c r="B81" s="22" t="s">
        <v>309</v>
      </c>
      <c r="C81" s="24" t="s">
        <v>326</v>
      </c>
      <c r="D81" s="17" t="str">
        <f>IF('履歴書（提出用）'!I44=$V$5,"",'履歴書（提出用）'!I44)</f>
        <v/>
      </c>
      <c r="E81" s="24" t="str">
        <f>IF($F79="Check",IF(D81="","NG","OK"),"OK")</f>
        <v>OK</v>
      </c>
      <c r="F81" s="71" t="str">
        <f>IF(AND(F79="Check",VLOOKUP('履歴書（提出用）'!I44,V:W,2,FALSE)=2),"Check2","No-Check")</f>
        <v>No-Check</v>
      </c>
      <c r="G81" s="24" t="s">
        <v>235</v>
      </c>
      <c r="H81" s="22"/>
    </row>
    <row r="82" spans="2:8">
      <c r="B82" s="22" t="s">
        <v>309</v>
      </c>
      <c r="C82" s="24" t="s">
        <v>327</v>
      </c>
      <c r="D82" s="17" t="str">
        <f>IF(OR(ISBLANK('履歴書（提出用）'!I45),ISBLANK('履歴書（提出用）'!L45)),"",'履歴書（提出用）'!I45&amp;"/"&amp;TEXT('履歴書（提出用）'!L45,"00"))</f>
        <v/>
      </c>
      <c r="E82" s="24" t="str">
        <f>IF($F81="Check2",IF(D82="","NG","OK"),"OK")</f>
        <v>OK</v>
      </c>
      <c r="F82" s="17" t="str">
        <f>IF(F81="Check2",IF(D80&gt;D82,"NG","OK"),"OK")</f>
        <v>OK</v>
      </c>
      <c r="G82" s="24" t="s">
        <v>315</v>
      </c>
      <c r="H82" s="22"/>
    </row>
    <row r="83" spans="2:8">
      <c r="B83" s="22" t="s">
        <v>309</v>
      </c>
      <c r="C83" s="24" t="s">
        <v>328</v>
      </c>
      <c r="D83" s="17" t="str">
        <f>IF('履歴書（提出用）'!AE44=$V$5,"",'履歴書（提出用）'!AE44)</f>
        <v/>
      </c>
      <c r="E83" s="24" t="str">
        <f>IF($F79="Check",IF(D83="","NG","OK"),"OK")</f>
        <v>OK</v>
      </c>
      <c r="F83" s="17"/>
      <c r="G83" s="24" t="s">
        <v>235</v>
      </c>
      <c r="H83" s="22"/>
    </row>
    <row r="84" spans="2:8">
      <c r="B84" s="22" t="s">
        <v>309</v>
      </c>
      <c r="C84" s="24" t="s">
        <v>329</v>
      </c>
      <c r="D84" s="17" t="str">
        <f>IF(ISBLANK('履歴書（提出用）'!O46),"",'履歴書（提出用）'!O46)</f>
        <v/>
      </c>
      <c r="E84" s="24" t="str">
        <f>IF($F84="Check",IF(D84="","NG","OK"),"OK")</f>
        <v>OK</v>
      </c>
      <c r="F84" s="70" t="str">
        <f>IF(OR(D84&lt;&gt;"",D85&lt;&gt;"",D86&lt;&gt;"",D88&lt;&gt;""),"Check","No-Check")</f>
        <v>No-Check</v>
      </c>
      <c r="G84" s="24" t="s">
        <v>235</v>
      </c>
      <c r="H84" s="24" t="s">
        <v>330</v>
      </c>
    </row>
    <row r="85" spans="2:8">
      <c r="B85" s="22" t="s">
        <v>309</v>
      </c>
      <c r="C85" s="24" t="s">
        <v>331</v>
      </c>
      <c r="D85" s="17" t="str">
        <f>IF(OR(ISBLANK('履歴書（提出用）'!B46),ISBLANK('履歴書（提出用）'!E46)),"",'履歴書（提出用）'!B46&amp;"/"&amp;TEXT('履歴書（提出用）'!E46,"00"))</f>
        <v/>
      </c>
      <c r="E85" s="24" t="str">
        <f>IF($F84="Check",IF(D85="","NG","OK"),"OK")</f>
        <v>OK</v>
      </c>
      <c r="F85" s="17"/>
      <c r="G85" s="24" t="s">
        <v>235</v>
      </c>
      <c r="H85" s="22"/>
    </row>
    <row r="86" spans="2:8">
      <c r="B86" s="22" t="s">
        <v>309</v>
      </c>
      <c r="C86" s="24" t="s">
        <v>332</v>
      </c>
      <c r="D86" s="17" t="str">
        <f>IF('履歴書（提出用）'!I46=$V$5,"",'履歴書（提出用）'!I46)</f>
        <v/>
      </c>
      <c r="E86" s="24" t="str">
        <f>IF($F84="Check",IF(D86="","NG","OK"),"OK")</f>
        <v>OK</v>
      </c>
      <c r="F86" s="71" t="str">
        <f>IF(AND(F84="Check",VLOOKUP('履歴書（提出用）'!I46,V:W,2,FALSE)=2),"Check2","No-Check")</f>
        <v>No-Check</v>
      </c>
      <c r="G86" s="24" t="s">
        <v>235</v>
      </c>
      <c r="H86" s="22"/>
    </row>
    <row r="87" spans="2:8">
      <c r="B87" s="22" t="s">
        <v>309</v>
      </c>
      <c r="C87" s="24" t="s">
        <v>333</v>
      </c>
      <c r="D87" s="17" t="str">
        <f>IF(OR(ISBLANK('履歴書（提出用）'!I47),ISBLANK('履歴書（提出用）'!L47)),"",'履歴書（提出用）'!I47&amp;"/"&amp;TEXT('履歴書（提出用）'!L47,"00"))</f>
        <v/>
      </c>
      <c r="E87" s="24" t="str">
        <f>IF($F86="Check2",IF(D87="","NG","OK"),"OK")</f>
        <v>OK</v>
      </c>
      <c r="F87" s="17" t="str">
        <f>IF(F86="Check2",IF(D85&gt;D87,"NG","OK"),"OK")</f>
        <v>OK</v>
      </c>
      <c r="G87" s="24" t="s">
        <v>315</v>
      </c>
      <c r="H87" s="22"/>
    </row>
    <row r="88" spans="2:8">
      <c r="B88" s="22" t="s">
        <v>309</v>
      </c>
      <c r="C88" s="24" t="s">
        <v>334</v>
      </c>
      <c r="D88" s="17" t="str">
        <f>IF('履歴書（提出用）'!AE46=$V$5,"",'履歴書（提出用）'!AE46)</f>
        <v/>
      </c>
      <c r="E88" s="24" t="str">
        <f>IF($F84="Check",IF(D88="","NG","OK"),"OK")</f>
        <v>OK</v>
      </c>
      <c r="F88" s="17"/>
      <c r="G88" s="24" t="s">
        <v>235</v>
      </c>
      <c r="H88" s="22"/>
    </row>
    <row r="89" spans="2:8">
      <c r="B89" s="22" t="s">
        <v>309</v>
      </c>
      <c r="C89" s="24" t="s">
        <v>335</v>
      </c>
      <c r="D89" s="17" t="str">
        <f>IF(ISBLANK('履歴書（提出用）'!O48),"",'履歴書（提出用）'!O48)</f>
        <v/>
      </c>
      <c r="E89" s="24" t="str">
        <f>IF($F89="Check",IF(D89="","NG","OK"),"OK")</f>
        <v>OK</v>
      </c>
      <c r="F89" s="70" t="str">
        <f>IF(OR(D89&lt;&gt;"",D90&lt;&gt;"",D91&lt;&gt;"",D93&lt;&gt;""),"Check","No-Check")</f>
        <v>No-Check</v>
      </c>
      <c r="G89" s="24" t="s">
        <v>235</v>
      </c>
      <c r="H89" s="24" t="s">
        <v>336</v>
      </c>
    </row>
    <row r="90" spans="2:8">
      <c r="B90" s="22" t="s">
        <v>309</v>
      </c>
      <c r="C90" s="24" t="s">
        <v>337</v>
      </c>
      <c r="D90" s="17" t="str">
        <f>IF(OR(ISBLANK('履歴書（提出用）'!B48),ISBLANK('履歴書（提出用）'!E48)),"",'履歴書（提出用）'!B48&amp;"/"&amp;TEXT('履歴書（提出用）'!E48,"00"))</f>
        <v/>
      </c>
      <c r="E90" s="24" t="str">
        <f>IF($F89="Check",IF(D90="","NG","OK"),"OK")</f>
        <v>OK</v>
      </c>
      <c r="F90" s="17"/>
      <c r="G90" s="24" t="s">
        <v>235</v>
      </c>
      <c r="H90" s="22"/>
    </row>
    <row r="91" spans="2:8">
      <c r="B91" s="22" t="s">
        <v>309</v>
      </c>
      <c r="C91" s="24" t="s">
        <v>338</v>
      </c>
      <c r="D91" s="17" t="str">
        <f>IF('履歴書（提出用）'!I48=$V$5,"",'履歴書（提出用）'!I48)</f>
        <v/>
      </c>
      <c r="E91" s="24" t="str">
        <f>IF($F89="Check",IF(D91="","NG","OK"),"OK")</f>
        <v>OK</v>
      </c>
      <c r="F91" s="71" t="str">
        <f>IF(AND(F89="Check",VLOOKUP('履歴書（提出用）'!I48,V:W,2,FALSE)=2),"Check2","No-Check")</f>
        <v>No-Check</v>
      </c>
      <c r="G91" s="24" t="s">
        <v>235</v>
      </c>
      <c r="H91" s="22"/>
    </row>
    <row r="92" spans="2:8">
      <c r="B92" s="22" t="s">
        <v>309</v>
      </c>
      <c r="C92" s="24" t="s">
        <v>339</v>
      </c>
      <c r="D92" s="17" t="str">
        <f>IF(OR(ISBLANK('履歴書（提出用）'!I49),ISBLANK('履歴書（提出用）'!L49)),"",'履歴書（提出用）'!I49&amp;"/"&amp;TEXT('履歴書（提出用）'!L49,"00"))</f>
        <v/>
      </c>
      <c r="E92" s="24" t="str">
        <f>IF($F91="Check2",IF(D92="","NG","OK"),"OK")</f>
        <v>OK</v>
      </c>
      <c r="F92" s="17" t="str">
        <f>IF(F91="Check2",IF(D90&gt;D92,"NG","OK"),"OK")</f>
        <v>OK</v>
      </c>
      <c r="G92" s="24" t="s">
        <v>315</v>
      </c>
      <c r="H92" s="22"/>
    </row>
    <row r="93" spans="2:8">
      <c r="B93" s="22" t="s">
        <v>309</v>
      </c>
      <c r="C93" s="24" t="s">
        <v>340</v>
      </c>
      <c r="D93" s="17" t="str">
        <f>IF('履歴書（提出用）'!AE48=$V$5,"",'履歴書（提出用）'!AE48)</f>
        <v/>
      </c>
      <c r="E93" s="24" t="str">
        <f>IF($F89="Check",IF(D93="","NG","OK"),"OK")</f>
        <v>OK</v>
      </c>
      <c r="F93" s="17"/>
      <c r="G93" s="24" t="s">
        <v>235</v>
      </c>
      <c r="H93" s="22"/>
    </row>
    <row r="94" spans="2:8">
      <c r="B94" s="22" t="s">
        <v>309</v>
      </c>
      <c r="C94" s="24" t="s">
        <v>341</v>
      </c>
      <c r="D94" s="17" t="str">
        <f>IF(ISBLANK('履歴書（提出用）'!O50),"",'履歴書（提出用）'!O50)</f>
        <v/>
      </c>
      <c r="E94" s="24" t="str">
        <f>IF($F94="Check",IF(D94="","NG","OK"),"OK")</f>
        <v>OK</v>
      </c>
      <c r="F94" s="70" t="str">
        <f>IF(OR(D94&lt;&gt;"",D95&lt;&gt;"",D96&lt;&gt;"",D98&lt;&gt;""),"Check","No-Check")</f>
        <v>No-Check</v>
      </c>
      <c r="G94" s="24" t="s">
        <v>235</v>
      </c>
      <c r="H94" s="24" t="s">
        <v>342</v>
      </c>
    </row>
    <row r="95" spans="2:8">
      <c r="B95" s="22" t="s">
        <v>309</v>
      </c>
      <c r="C95" s="24" t="s">
        <v>343</v>
      </c>
      <c r="D95" s="17" t="str">
        <f>IF(OR(ISBLANK('履歴書（提出用）'!B50),ISBLANK('履歴書（提出用）'!E50)),"",'履歴書（提出用）'!B50&amp;"/"&amp;TEXT('履歴書（提出用）'!E50,"00"))</f>
        <v/>
      </c>
      <c r="E95" s="24" t="str">
        <f>IF($F94="Check",IF(D95="","NG","OK"),"OK")</f>
        <v>OK</v>
      </c>
      <c r="F95" s="17"/>
      <c r="G95" s="24" t="s">
        <v>235</v>
      </c>
      <c r="H95" s="22"/>
    </row>
    <row r="96" spans="2:8">
      <c r="B96" s="22" t="s">
        <v>309</v>
      </c>
      <c r="C96" s="24" t="s">
        <v>344</v>
      </c>
      <c r="D96" s="17" t="str">
        <f>IF('履歴書（提出用）'!I50=$V$5,"",'履歴書（提出用）'!I50)</f>
        <v/>
      </c>
      <c r="E96" s="24" t="str">
        <f>IF($F94="Check",IF(D96="","NG","OK"),"OK")</f>
        <v>OK</v>
      </c>
      <c r="F96" s="71" t="str">
        <f>IF(AND(F94="Check",VLOOKUP('履歴書（提出用）'!I50,V:W,2,FALSE)=2),"Check2","No-Check")</f>
        <v>No-Check</v>
      </c>
      <c r="G96" s="24" t="s">
        <v>235</v>
      </c>
      <c r="H96" s="22"/>
    </row>
    <row r="97" spans="2:8">
      <c r="B97" s="22" t="s">
        <v>309</v>
      </c>
      <c r="C97" s="24" t="s">
        <v>345</v>
      </c>
      <c r="D97" s="17" t="str">
        <f>IF(OR(ISBLANK('履歴書（提出用）'!I51),ISBLANK('履歴書（提出用）'!L51)),"",'履歴書（提出用）'!I51&amp;"/"&amp;TEXT('履歴書（提出用）'!L51,"00"))</f>
        <v/>
      </c>
      <c r="E97" s="24" t="str">
        <f>IF($F96="Check2",IF(D97="","NG","OK"),"OK")</f>
        <v>OK</v>
      </c>
      <c r="F97" s="17" t="str">
        <f>IF(F96="Check2",IF(D95&gt;D97,"NG","OK"),"OK")</f>
        <v>OK</v>
      </c>
      <c r="G97" s="24" t="s">
        <v>315</v>
      </c>
      <c r="H97" s="22"/>
    </row>
    <row r="98" spans="2:8">
      <c r="B98" s="22" t="s">
        <v>309</v>
      </c>
      <c r="C98" s="24" t="s">
        <v>346</v>
      </c>
      <c r="D98" s="17" t="str">
        <f>IF('履歴書（提出用）'!AE50=$V$5,"",'履歴書（提出用）'!AE50)</f>
        <v/>
      </c>
      <c r="E98" s="24" t="str">
        <f>IF($F94="Check",IF(D98="","NG","OK"),"OK")</f>
        <v>OK</v>
      </c>
      <c r="F98" s="17"/>
      <c r="G98" s="24" t="s">
        <v>235</v>
      </c>
      <c r="H98" s="22"/>
    </row>
    <row r="99" spans="2:8">
      <c r="B99" s="22" t="s">
        <v>309</v>
      </c>
      <c r="C99" s="24" t="s">
        <v>347</v>
      </c>
      <c r="D99" s="17" t="str">
        <f>IF(ISBLANK('履歴書（提出用）'!O52),"",'履歴書（提出用）'!O52)</f>
        <v/>
      </c>
      <c r="E99" s="24" t="str">
        <f>IF($F99="Check",IF(D99="","NG","OK"),"OK")</f>
        <v>OK</v>
      </c>
      <c r="F99" s="70" t="str">
        <f>IF(OR(D99&lt;&gt;"",D100&lt;&gt;"",D101&lt;&gt;"",D103&lt;&gt;""),"Check","No-Check")</f>
        <v>No-Check</v>
      </c>
      <c r="G99" s="24" t="s">
        <v>235</v>
      </c>
      <c r="H99" s="24" t="s">
        <v>348</v>
      </c>
    </row>
    <row r="100" spans="2:8">
      <c r="B100" s="22" t="s">
        <v>309</v>
      </c>
      <c r="C100" s="24" t="s">
        <v>349</v>
      </c>
      <c r="D100" s="17" t="str">
        <f>IF(OR(ISBLANK('履歴書（提出用）'!B52),ISBLANK('履歴書（提出用）'!E52)),"",'履歴書（提出用）'!B52&amp;"/"&amp;TEXT('履歴書（提出用）'!E52,"00"))</f>
        <v/>
      </c>
      <c r="E100" s="24" t="str">
        <f>IF($F99="Check",IF(D100="","NG","OK"),"OK")</f>
        <v>OK</v>
      </c>
      <c r="F100" s="17"/>
      <c r="G100" s="24" t="s">
        <v>235</v>
      </c>
      <c r="H100" s="22"/>
    </row>
    <row r="101" spans="2:8">
      <c r="B101" s="22" t="s">
        <v>309</v>
      </c>
      <c r="C101" s="24" t="s">
        <v>350</v>
      </c>
      <c r="D101" s="17" t="str">
        <f>IF('履歴書（提出用）'!I52=$V$5,"",'履歴書（提出用）'!I52)</f>
        <v/>
      </c>
      <c r="E101" s="24" t="str">
        <f>IF($F99="Check",IF(D101="","NG","OK"),"OK")</f>
        <v>OK</v>
      </c>
      <c r="F101" s="71" t="str">
        <f>IF(AND(F99="Check",VLOOKUP('履歴書（提出用）'!I52,V:W,2,FALSE)=2),"Check2","No-Check")</f>
        <v>No-Check</v>
      </c>
      <c r="G101" s="24" t="s">
        <v>235</v>
      </c>
      <c r="H101" s="22"/>
    </row>
    <row r="102" spans="2:8">
      <c r="B102" s="22" t="s">
        <v>309</v>
      </c>
      <c r="C102" s="24" t="s">
        <v>351</v>
      </c>
      <c r="D102" s="17" t="str">
        <f>IF(OR(ISBLANK('履歴書（提出用）'!I53),ISBLANK('履歴書（提出用）'!L53)),"",'履歴書（提出用）'!I53&amp;"/"&amp;TEXT('履歴書（提出用）'!L53,"00"))</f>
        <v/>
      </c>
      <c r="E102" s="24" t="str">
        <f>IF($F101="Check2",IF(D102="","NG","OK"),"OK")</f>
        <v>OK</v>
      </c>
      <c r="F102" s="17" t="str">
        <f>IF(F101="Check2",IF(D100&gt;D102,"NG","OK"),"OK")</f>
        <v>OK</v>
      </c>
      <c r="G102" s="24" t="s">
        <v>315</v>
      </c>
      <c r="H102" s="22"/>
    </row>
    <row r="103" spans="2:8">
      <c r="B103" s="22" t="s">
        <v>309</v>
      </c>
      <c r="C103" s="24" t="s">
        <v>352</v>
      </c>
      <c r="D103" s="17" t="str">
        <f>IF('履歴書（提出用）'!AE52=$V$5,"",'履歴書（提出用）'!AE52)</f>
        <v/>
      </c>
      <c r="E103" s="24" t="str">
        <f>IF($F99="Check",IF(D103="","NG","OK"),"OK")</f>
        <v>OK</v>
      </c>
      <c r="F103" s="17"/>
      <c r="G103" s="24" t="s">
        <v>235</v>
      </c>
      <c r="H103" s="22"/>
    </row>
    <row r="104" spans="2:8">
      <c r="B104" s="22" t="s">
        <v>309</v>
      </c>
      <c r="C104" s="24" t="s">
        <v>353</v>
      </c>
      <c r="D104" s="17" t="str">
        <f>IF(ISBLANK('履歴書（提出用）'!O54),"",'履歴書（提出用）'!O54)</f>
        <v/>
      </c>
      <c r="E104" s="24" t="str">
        <f>IF($F104="Check",IF(D104="","NG","OK"),"OK")</f>
        <v>OK</v>
      </c>
      <c r="F104" s="70" t="str">
        <f>IF(OR(D104&lt;&gt;"",D105&lt;&gt;"",D106&lt;&gt;"",D108&lt;&gt;""),"Check","No-Check")</f>
        <v>No-Check</v>
      </c>
      <c r="G104" s="24" t="s">
        <v>235</v>
      </c>
      <c r="H104" s="24" t="s">
        <v>354</v>
      </c>
    </row>
    <row r="105" spans="2:8">
      <c r="B105" s="22" t="s">
        <v>309</v>
      </c>
      <c r="C105" s="24" t="s">
        <v>355</v>
      </c>
      <c r="D105" s="17" t="str">
        <f>IF(OR(ISBLANK('履歴書（提出用）'!B54),ISBLANK('履歴書（提出用）'!E54)),"",'履歴書（提出用）'!B54&amp;"/"&amp;TEXT('履歴書（提出用）'!E54,"00"))</f>
        <v/>
      </c>
      <c r="E105" s="24" t="str">
        <f>IF($F104="Check",IF(D105="","NG","OK"),"OK")</f>
        <v>OK</v>
      </c>
      <c r="F105" s="17"/>
      <c r="G105" s="24" t="s">
        <v>235</v>
      </c>
      <c r="H105" s="22"/>
    </row>
    <row r="106" spans="2:8">
      <c r="B106" s="22" t="s">
        <v>309</v>
      </c>
      <c r="C106" s="24" t="s">
        <v>356</v>
      </c>
      <c r="D106" s="17" t="str">
        <f>IF('履歴書（提出用）'!I54=$V$5,"",'履歴書（提出用）'!I54)</f>
        <v/>
      </c>
      <c r="E106" s="24" t="str">
        <f>IF($F104="Check",IF(D106="","NG","OK"),"OK")</f>
        <v>OK</v>
      </c>
      <c r="F106" s="71" t="str">
        <f>IF(AND(F104="Check",VLOOKUP('履歴書（提出用）'!I54,V:W,2,FALSE)=2),"Check2","No-Check")</f>
        <v>No-Check</v>
      </c>
      <c r="G106" s="24" t="s">
        <v>235</v>
      </c>
      <c r="H106" s="22"/>
    </row>
    <row r="107" spans="2:8">
      <c r="B107" s="22" t="s">
        <v>309</v>
      </c>
      <c r="C107" s="24" t="s">
        <v>357</v>
      </c>
      <c r="D107" s="17" t="str">
        <f>IF(OR(ISBLANK('履歴書（提出用）'!I55),ISBLANK('履歴書（提出用）'!L55)),"",'履歴書（提出用）'!I55&amp;"/"&amp;TEXT('履歴書（提出用）'!L55,"00"))</f>
        <v/>
      </c>
      <c r="E107" s="24" t="str">
        <f>IF($F106="Check2",IF(D107="","NG","OK"),"OK")</f>
        <v>OK</v>
      </c>
      <c r="F107" s="17" t="str">
        <f>IF(F106="Check2",IF(D105&gt;D107,"NG","OK"),"OK")</f>
        <v>OK</v>
      </c>
      <c r="G107" s="24" t="s">
        <v>315</v>
      </c>
      <c r="H107" s="22"/>
    </row>
    <row r="108" spans="2:8">
      <c r="B108" s="22" t="s">
        <v>309</v>
      </c>
      <c r="C108" s="24" t="s">
        <v>358</v>
      </c>
      <c r="D108" s="17" t="str">
        <f>IF('履歴書（提出用）'!AE54=$V$5,"",'履歴書（提出用）'!AE54)</f>
        <v/>
      </c>
      <c r="E108" s="24" t="str">
        <f>IF($F104="Check",IF(D108="","NG","OK"),"OK")</f>
        <v>OK</v>
      </c>
      <c r="F108" s="17"/>
      <c r="G108" s="24" t="s">
        <v>235</v>
      </c>
      <c r="H108" s="22"/>
    </row>
    <row r="109" spans="2:8">
      <c r="B109" s="22" t="s">
        <v>309</v>
      </c>
      <c r="C109" s="24" t="s">
        <v>359</v>
      </c>
      <c r="D109" s="17" t="str">
        <f>IF(ISBLANK('履歴書（提出用）'!O57),"",'履歴書（提出用）'!O57)</f>
        <v/>
      </c>
      <c r="E109" s="24" t="str">
        <f>IF(D109="","NG","OK")</f>
        <v>NG</v>
      </c>
      <c r="F109" s="17"/>
      <c r="G109" s="24" t="s">
        <v>235</v>
      </c>
      <c r="H109" s="22"/>
    </row>
    <row r="110" spans="2:8">
      <c r="B110" s="22" t="s">
        <v>309</v>
      </c>
      <c r="C110" s="24" t="s">
        <v>360</v>
      </c>
      <c r="D110" s="17" t="str">
        <f>IF(OR(ISBLANK('履歴書（提出用）'!B57),ISBLANK('履歴書（提出用）'!E57)),"",'履歴書（提出用）'!B57&amp;"/"&amp;TEXT('履歴書（提出用）'!E57,"00"))</f>
        <v/>
      </c>
      <c r="E110" s="24" t="str">
        <f>IF(D110="","NG","OK")</f>
        <v>NG</v>
      </c>
      <c r="F110" s="17"/>
      <c r="G110" s="24" t="s">
        <v>235</v>
      </c>
      <c r="H110" s="22"/>
    </row>
    <row r="111" spans="2:8">
      <c r="B111" s="22" t="s">
        <v>309</v>
      </c>
      <c r="C111" s="24" t="s">
        <v>361</v>
      </c>
      <c r="D111" s="17" t="str">
        <f>IF('履歴書（提出用）'!I57=$V$5,"",'履歴書（提出用）'!I57)</f>
        <v/>
      </c>
      <c r="E111" s="24" t="str">
        <f>IF(D111="","NG","OK")</f>
        <v>NG</v>
      </c>
      <c r="F111" s="71" t="str">
        <f>IF(VLOOKUP('履歴書（提出用）'!I57,V:W,2,FALSE)=2,"Check2","No-Check")</f>
        <v>No-Check</v>
      </c>
      <c r="G111" s="24" t="s">
        <v>235</v>
      </c>
      <c r="H111" s="22"/>
    </row>
    <row r="112" spans="2:8">
      <c r="B112" s="22" t="s">
        <v>309</v>
      </c>
      <c r="C112" s="24" t="s">
        <v>362</v>
      </c>
      <c r="D112" s="17" t="str">
        <f>IF(OR(ISBLANK('履歴書（提出用）'!I58),ISBLANK('履歴書（提出用）'!L58)),"",'履歴書（提出用）'!I58&amp;"/"&amp;TEXT('履歴書（提出用）'!L58,"00"))</f>
        <v/>
      </c>
      <c r="E112" s="24" t="str">
        <f>IF($F111="Check2",IF(D112="","NG","OK"),"OK")</f>
        <v>OK</v>
      </c>
      <c r="F112" s="17" t="str">
        <f>IF(F111="Check2",IF(D110&gt;D112,"NG","OK"),"OK")</f>
        <v>OK</v>
      </c>
      <c r="G112" s="24" t="s">
        <v>315</v>
      </c>
      <c r="H112" s="22"/>
    </row>
    <row r="113" spans="2:8">
      <c r="B113" s="22" t="s">
        <v>309</v>
      </c>
      <c r="C113" s="24" t="s">
        <v>363</v>
      </c>
      <c r="D113" s="17" t="b">
        <v>1</v>
      </c>
      <c r="E113" s="24" t="str">
        <f>IF(D113="","NG","OK")</f>
        <v>OK</v>
      </c>
      <c r="F113" s="17"/>
      <c r="G113" s="24" t="s">
        <v>235</v>
      </c>
      <c r="H113" s="22"/>
    </row>
  </sheetData>
  <autoFilter ref="E5:E113" xr:uid="{904684BD-E421-4E61-A87A-715D35896315}"/>
  <customSheetViews>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1"/>
      <autoFilter ref="D1:D108" xr:uid="{F6222BAF-A3F1-4248-A9CA-315A0F74A78F}"/>
    </customSheetView>
    <customSheetView guid="{E0624EB1-8E89-4C6D-B311-89CC0F48B793}" showAutoFilter="1">
      <pane ySplit="1" topLeftCell="A2" activePane="bottomLeft" state="frozen"/>
      <selection pane="bottomLeft" activeCell="B1" sqref="B1"/>
      <pageMargins left="0" right="0" top="0" bottom="0" header="0" footer="0"/>
      <pageSetup paperSize="9" orientation="portrait" r:id="rId2"/>
      <autoFilter ref="D1:D108" xr:uid="{F7670E3F-5D61-4BD0-9751-25B4000D339D}"/>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4" activePane="bottomLeft" state="frozen"/>
      <selection activeCell="A2" sqref="A2"/>
      <selection pane="bottomLeft" activeCell="A2" sqref="A2"/>
    </sheetView>
  </sheetViews>
  <sheetFormatPr defaultRowHeight="14.25"/>
  <cols>
    <col min="1" max="1" width="2" style="46" customWidth="1"/>
    <col min="2" max="2" width="20.875" style="46" customWidth="1"/>
    <col min="3" max="3" width="37.875" style="46" customWidth="1"/>
    <col min="4" max="256" width="8.875" style="46"/>
    <col min="257" max="257" width="18.625" style="46" bestFit="1" customWidth="1"/>
    <col min="258" max="258" width="30.875" style="46" bestFit="1" customWidth="1"/>
    <col min="259" max="512" width="8.875" style="46"/>
    <col min="513" max="513" width="18.625" style="46" bestFit="1" customWidth="1"/>
    <col min="514" max="514" width="30.875" style="46" bestFit="1" customWidth="1"/>
    <col min="515" max="768" width="8.875" style="46"/>
    <col min="769" max="769" width="18.625" style="46" bestFit="1" customWidth="1"/>
    <col min="770" max="770" width="30.875" style="46" bestFit="1" customWidth="1"/>
    <col min="771" max="1024" width="8.875" style="46"/>
    <col min="1025" max="1025" width="18.625" style="46" bestFit="1" customWidth="1"/>
    <col min="1026" max="1026" width="30.875" style="46" bestFit="1" customWidth="1"/>
    <col min="1027" max="1280" width="8.875" style="46"/>
    <col min="1281" max="1281" width="18.625" style="46" bestFit="1" customWidth="1"/>
    <col min="1282" max="1282" width="30.875" style="46" bestFit="1" customWidth="1"/>
    <col min="1283" max="1536" width="8.875" style="46"/>
    <col min="1537" max="1537" width="18.625" style="46" bestFit="1" customWidth="1"/>
    <col min="1538" max="1538" width="30.875" style="46" bestFit="1" customWidth="1"/>
    <col min="1539" max="1792" width="8.875" style="46"/>
    <col min="1793" max="1793" width="18.625" style="46" bestFit="1" customWidth="1"/>
    <col min="1794" max="1794" width="30.875" style="46" bestFit="1" customWidth="1"/>
    <col min="1795" max="2048" width="8.875" style="46"/>
    <col min="2049" max="2049" width="18.625" style="46" bestFit="1" customWidth="1"/>
    <col min="2050" max="2050" width="30.875" style="46" bestFit="1" customWidth="1"/>
    <col min="2051" max="2304" width="8.875" style="46"/>
    <col min="2305" max="2305" width="18.625" style="46" bestFit="1" customWidth="1"/>
    <col min="2306" max="2306" width="30.875" style="46" bestFit="1" customWidth="1"/>
    <col min="2307" max="2560" width="8.875" style="46"/>
    <col min="2561" max="2561" width="18.625" style="46" bestFit="1" customWidth="1"/>
    <col min="2562" max="2562" width="30.875" style="46" bestFit="1" customWidth="1"/>
    <col min="2563" max="2816" width="8.875" style="46"/>
    <col min="2817" max="2817" width="18.625" style="46" bestFit="1" customWidth="1"/>
    <col min="2818" max="2818" width="30.875" style="46" bestFit="1" customWidth="1"/>
    <col min="2819" max="3072" width="8.875" style="46"/>
    <col min="3073" max="3073" width="18.625" style="46" bestFit="1" customWidth="1"/>
    <col min="3074" max="3074" width="30.875" style="46" bestFit="1" customWidth="1"/>
    <col min="3075" max="3328" width="8.875" style="46"/>
    <col min="3329" max="3329" width="18.625" style="46" bestFit="1" customWidth="1"/>
    <col min="3330" max="3330" width="30.875" style="46" bestFit="1" customWidth="1"/>
    <col min="3331" max="3584" width="8.875" style="46"/>
    <col min="3585" max="3585" width="18.625" style="46" bestFit="1" customWidth="1"/>
    <col min="3586" max="3586" width="30.875" style="46" bestFit="1" customWidth="1"/>
    <col min="3587" max="3840" width="8.875" style="46"/>
    <col min="3841" max="3841" width="18.625" style="46" bestFit="1" customWidth="1"/>
    <col min="3842" max="3842" width="30.875" style="46" bestFit="1" customWidth="1"/>
    <col min="3843" max="4096" width="8.875" style="46"/>
    <col min="4097" max="4097" width="18.625" style="46" bestFit="1" customWidth="1"/>
    <col min="4098" max="4098" width="30.875" style="46" bestFit="1" customWidth="1"/>
    <col min="4099" max="4352" width="8.875" style="46"/>
    <col min="4353" max="4353" width="18.625" style="46" bestFit="1" customWidth="1"/>
    <col min="4354" max="4354" width="30.875" style="46" bestFit="1" customWidth="1"/>
    <col min="4355" max="4608" width="8.875" style="46"/>
    <col min="4609" max="4609" width="18.625" style="46" bestFit="1" customWidth="1"/>
    <col min="4610" max="4610" width="30.875" style="46" bestFit="1" customWidth="1"/>
    <col min="4611" max="4864" width="8.875" style="46"/>
    <col min="4865" max="4865" width="18.625" style="46" bestFit="1" customWidth="1"/>
    <col min="4866" max="4866" width="30.875" style="46" bestFit="1" customWidth="1"/>
    <col min="4867" max="5120" width="8.875" style="46"/>
    <col min="5121" max="5121" width="18.625" style="46" bestFit="1" customWidth="1"/>
    <col min="5122" max="5122" width="30.875" style="46" bestFit="1" customWidth="1"/>
    <col min="5123" max="5376" width="8.875" style="46"/>
    <col min="5377" max="5377" width="18.625" style="46" bestFit="1" customWidth="1"/>
    <col min="5378" max="5378" width="30.875" style="46" bestFit="1" customWidth="1"/>
    <col min="5379" max="5632" width="8.875" style="46"/>
    <col min="5633" max="5633" width="18.625" style="46" bestFit="1" customWidth="1"/>
    <col min="5634" max="5634" width="30.875" style="46" bestFit="1" customWidth="1"/>
    <col min="5635" max="5888" width="8.875" style="46"/>
    <col min="5889" max="5889" width="18.625" style="46" bestFit="1" customWidth="1"/>
    <col min="5890" max="5890" width="30.875" style="46" bestFit="1" customWidth="1"/>
    <col min="5891" max="6144" width="8.875" style="46"/>
    <col min="6145" max="6145" width="18.625" style="46" bestFit="1" customWidth="1"/>
    <col min="6146" max="6146" width="30.875" style="46" bestFit="1" customWidth="1"/>
    <col min="6147" max="6400" width="8.875" style="46"/>
    <col min="6401" max="6401" width="18.625" style="46" bestFit="1" customWidth="1"/>
    <col min="6402" max="6402" width="30.875" style="46" bestFit="1" customWidth="1"/>
    <col min="6403" max="6656" width="8.875" style="46"/>
    <col min="6657" max="6657" width="18.625" style="46" bestFit="1" customWidth="1"/>
    <col min="6658" max="6658" width="30.875" style="46" bestFit="1" customWidth="1"/>
    <col min="6659" max="6912" width="8.875" style="46"/>
    <col min="6913" max="6913" width="18.625" style="46" bestFit="1" customWidth="1"/>
    <col min="6914" max="6914" width="30.875" style="46" bestFit="1" customWidth="1"/>
    <col min="6915" max="7168" width="8.875" style="46"/>
    <col min="7169" max="7169" width="18.625" style="46" bestFit="1" customWidth="1"/>
    <col min="7170" max="7170" width="30.875" style="46" bestFit="1" customWidth="1"/>
    <col min="7171" max="7424" width="8.875" style="46"/>
    <col min="7425" max="7425" width="18.625" style="46" bestFit="1" customWidth="1"/>
    <col min="7426" max="7426" width="30.875" style="46" bestFit="1" customWidth="1"/>
    <col min="7427" max="7680" width="8.875" style="46"/>
    <col min="7681" max="7681" width="18.625" style="46" bestFit="1" customWidth="1"/>
    <col min="7682" max="7682" width="30.875" style="46" bestFit="1" customWidth="1"/>
    <col min="7683" max="7936" width="8.875" style="46"/>
    <col min="7937" max="7937" width="18.625" style="46" bestFit="1" customWidth="1"/>
    <col min="7938" max="7938" width="30.875" style="46" bestFit="1" customWidth="1"/>
    <col min="7939" max="8192" width="8.875" style="46"/>
    <col min="8193" max="8193" width="18.625" style="46" bestFit="1" customWidth="1"/>
    <col min="8194" max="8194" width="30.875" style="46" bestFit="1" customWidth="1"/>
    <col min="8195" max="8448" width="8.875" style="46"/>
    <col min="8449" max="8449" width="18.625" style="46" bestFit="1" customWidth="1"/>
    <col min="8450" max="8450" width="30.875" style="46" bestFit="1" customWidth="1"/>
    <col min="8451" max="8704" width="8.875" style="46"/>
    <col min="8705" max="8705" width="18.625" style="46" bestFit="1" customWidth="1"/>
    <col min="8706" max="8706" width="30.875" style="46" bestFit="1" customWidth="1"/>
    <col min="8707" max="8960" width="8.875" style="46"/>
    <col min="8961" max="8961" width="18.625" style="46" bestFit="1" customWidth="1"/>
    <col min="8962" max="8962" width="30.875" style="46" bestFit="1" customWidth="1"/>
    <col min="8963" max="9216" width="8.875" style="46"/>
    <col min="9217" max="9217" width="18.625" style="46" bestFit="1" customWidth="1"/>
    <col min="9218" max="9218" width="30.875" style="46" bestFit="1" customWidth="1"/>
    <col min="9219" max="9472" width="8.875" style="46"/>
    <col min="9473" max="9473" width="18.625" style="46" bestFit="1" customWidth="1"/>
    <col min="9474" max="9474" width="30.875" style="46" bestFit="1" customWidth="1"/>
    <col min="9475" max="9728" width="8.875" style="46"/>
    <col min="9729" max="9729" width="18.625" style="46" bestFit="1" customWidth="1"/>
    <col min="9730" max="9730" width="30.875" style="46" bestFit="1" customWidth="1"/>
    <col min="9731" max="9984" width="8.875" style="46"/>
    <col min="9985" max="9985" width="18.625" style="46" bestFit="1" customWidth="1"/>
    <col min="9986" max="9986" width="30.875" style="46" bestFit="1" customWidth="1"/>
    <col min="9987" max="10240" width="8.875" style="46"/>
    <col min="10241" max="10241" width="18.625" style="46" bestFit="1" customWidth="1"/>
    <col min="10242" max="10242" width="30.875" style="46" bestFit="1" customWidth="1"/>
    <col min="10243" max="10496" width="8.875" style="46"/>
    <col min="10497" max="10497" width="18.625" style="46" bestFit="1" customWidth="1"/>
    <col min="10498" max="10498" width="30.875" style="46" bestFit="1" customWidth="1"/>
    <col min="10499" max="10752" width="8.875" style="46"/>
    <col min="10753" max="10753" width="18.625" style="46" bestFit="1" customWidth="1"/>
    <col min="10754" max="10754" width="30.875" style="46" bestFit="1" customWidth="1"/>
    <col min="10755" max="11008" width="8.875" style="46"/>
    <col min="11009" max="11009" width="18.625" style="46" bestFit="1" customWidth="1"/>
    <col min="11010" max="11010" width="30.875" style="46" bestFit="1" customWidth="1"/>
    <col min="11011" max="11264" width="8.875" style="46"/>
    <col min="11265" max="11265" width="18.625" style="46" bestFit="1" customWidth="1"/>
    <col min="11266" max="11266" width="30.875" style="46" bestFit="1" customWidth="1"/>
    <col min="11267" max="11520" width="8.875" style="46"/>
    <col min="11521" max="11521" width="18.625" style="46" bestFit="1" customWidth="1"/>
    <col min="11522" max="11522" width="30.875" style="46" bestFit="1" customWidth="1"/>
    <col min="11523" max="11776" width="8.875" style="46"/>
    <col min="11777" max="11777" width="18.625" style="46" bestFit="1" customWidth="1"/>
    <col min="11778" max="11778" width="30.875" style="46" bestFit="1" customWidth="1"/>
    <col min="11779" max="12032" width="8.875" style="46"/>
    <col min="12033" max="12033" width="18.625" style="46" bestFit="1" customWidth="1"/>
    <col min="12034" max="12034" width="30.875" style="46" bestFit="1" customWidth="1"/>
    <col min="12035" max="12288" width="8.875" style="46"/>
    <col min="12289" max="12289" width="18.625" style="46" bestFit="1" customWidth="1"/>
    <col min="12290" max="12290" width="30.875" style="46" bestFit="1" customWidth="1"/>
    <col min="12291" max="12544" width="8.875" style="46"/>
    <col min="12545" max="12545" width="18.625" style="46" bestFit="1" customWidth="1"/>
    <col min="12546" max="12546" width="30.875" style="46" bestFit="1" customWidth="1"/>
    <col min="12547" max="12800" width="8.875" style="46"/>
    <col min="12801" max="12801" width="18.625" style="46" bestFit="1" customWidth="1"/>
    <col min="12802" max="12802" width="30.875" style="46" bestFit="1" customWidth="1"/>
    <col min="12803" max="13056" width="8.875" style="46"/>
    <col min="13057" max="13057" width="18.625" style="46" bestFit="1" customWidth="1"/>
    <col min="13058" max="13058" width="30.875" style="46" bestFit="1" customWidth="1"/>
    <col min="13059" max="13312" width="8.875" style="46"/>
    <col min="13313" max="13313" width="18.625" style="46" bestFit="1" customWidth="1"/>
    <col min="13314" max="13314" width="30.875" style="46" bestFit="1" customWidth="1"/>
    <col min="13315" max="13568" width="8.875" style="46"/>
    <col min="13569" max="13569" width="18.625" style="46" bestFit="1" customWidth="1"/>
    <col min="13570" max="13570" width="30.875" style="46" bestFit="1" customWidth="1"/>
    <col min="13571" max="13824" width="8.875" style="46"/>
    <col min="13825" max="13825" width="18.625" style="46" bestFit="1" customWidth="1"/>
    <col min="13826" max="13826" width="30.875" style="46" bestFit="1" customWidth="1"/>
    <col min="13827" max="14080" width="8.875" style="46"/>
    <col min="14081" max="14081" width="18.625" style="46" bestFit="1" customWidth="1"/>
    <col min="14082" max="14082" width="30.875" style="46" bestFit="1" customWidth="1"/>
    <col min="14083" max="14336" width="8.875" style="46"/>
    <col min="14337" max="14337" width="18.625" style="46" bestFit="1" customWidth="1"/>
    <col min="14338" max="14338" width="30.875" style="46" bestFit="1" customWidth="1"/>
    <col min="14339" max="14592" width="8.875" style="46"/>
    <col min="14593" max="14593" width="18.625" style="46" bestFit="1" customWidth="1"/>
    <col min="14594" max="14594" width="30.875" style="46" bestFit="1" customWidth="1"/>
    <col min="14595" max="14848" width="8.875" style="46"/>
    <col min="14849" max="14849" width="18.625" style="46" bestFit="1" customWidth="1"/>
    <col min="14850" max="14850" width="30.875" style="46" bestFit="1" customWidth="1"/>
    <col min="14851" max="15104" width="8.875" style="46"/>
    <col min="15105" max="15105" width="18.625" style="46" bestFit="1" customWidth="1"/>
    <col min="15106" max="15106" width="30.875" style="46" bestFit="1" customWidth="1"/>
    <col min="15107" max="15360" width="8.875" style="46"/>
    <col min="15361" max="15361" width="18.625" style="46" bestFit="1" customWidth="1"/>
    <col min="15362" max="15362" width="30.875" style="46" bestFit="1" customWidth="1"/>
    <col min="15363" max="15616" width="8.875" style="46"/>
    <col min="15617" max="15617" width="18.625" style="46" bestFit="1" customWidth="1"/>
    <col min="15618" max="15618" width="30.875" style="46" bestFit="1" customWidth="1"/>
    <col min="15619" max="15872" width="8.875" style="46"/>
    <col min="15873" max="15873" width="18.625" style="46" bestFit="1" customWidth="1"/>
    <col min="15874" max="15874" width="30.875" style="46" bestFit="1" customWidth="1"/>
    <col min="15875" max="16128" width="8.875" style="46"/>
    <col min="16129" max="16129" width="18.625" style="46" bestFit="1" customWidth="1"/>
    <col min="16130" max="16130" width="30.875" style="46" bestFit="1" customWidth="1"/>
    <col min="16131" max="16384" width="8.875" style="46"/>
  </cols>
  <sheetData>
    <row r="1" spans="2:3" ht="21">
      <c r="B1" s="45" t="s">
        <v>364</v>
      </c>
    </row>
    <row r="2" spans="2:3" ht="15" thickBot="1">
      <c r="C2" s="47" t="s">
        <v>365</v>
      </c>
    </row>
    <row r="3" spans="2:3" ht="17.25" thickBot="1">
      <c r="B3" s="48" t="s">
        <v>366</v>
      </c>
      <c r="C3" s="49" t="s">
        <v>367</v>
      </c>
    </row>
    <row r="4" spans="2:3">
      <c r="B4" s="50" t="s">
        <v>368</v>
      </c>
      <c r="C4" s="51" t="s">
        <v>83</v>
      </c>
    </row>
    <row r="5" spans="2:3">
      <c r="B5" s="52" t="s">
        <v>368</v>
      </c>
      <c r="C5" s="53" t="s">
        <v>369</v>
      </c>
    </row>
    <row r="6" spans="2:3">
      <c r="B6" s="52" t="s">
        <v>368</v>
      </c>
      <c r="C6" s="53" t="s">
        <v>370</v>
      </c>
    </row>
    <row r="7" spans="2:3">
      <c r="B7" s="52" t="s">
        <v>368</v>
      </c>
      <c r="C7" s="53" t="s">
        <v>371</v>
      </c>
    </row>
    <row r="8" spans="2:3">
      <c r="B8" s="52" t="s">
        <v>368</v>
      </c>
      <c r="C8" s="53" t="s">
        <v>372</v>
      </c>
    </row>
    <row r="9" spans="2:3">
      <c r="B9" s="52" t="s">
        <v>368</v>
      </c>
      <c r="C9" s="53" t="s">
        <v>373</v>
      </c>
    </row>
    <row r="10" spans="2:3">
      <c r="B10" s="52" t="s">
        <v>368</v>
      </c>
      <c r="C10" s="53" t="s">
        <v>374</v>
      </c>
    </row>
    <row r="11" spans="2:3">
      <c r="B11" s="52" t="s">
        <v>368</v>
      </c>
      <c r="C11" s="53" t="s">
        <v>375</v>
      </c>
    </row>
    <row r="12" spans="2:3">
      <c r="B12" s="52" t="s">
        <v>368</v>
      </c>
      <c r="C12" s="53" t="s">
        <v>376</v>
      </c>
    </row>
    <row r="13" spans="2:3">
      <c r="B13" s="52" t="s">
        <v>368</v>
      </c>
      <c r="C13" s="53" t="s">
        <v>377</v>
      </c>
    </row>
    <row r="14" spans="2:3" ht="15" thickBot="1">
      <c r="B14" s="54" t="s">
        <v>368</v>
      </c>
      <c r="C14" s="55" t="s">
        <v>378</v>
      </c>
    </row>
    <row r="15" spans="2:3">
      <c r="B15" s="50" t="s">
        <v>379</v>
      </c>
      <c r="C15" s="51" t="s">
        <v>380</v>
      </c>
    </row>
    <row r="16" spans="2:3">
      <c r="B16" s="52" t="s">
        <v>379</v>
      </c>
      <c r="C16" s="53" t="s">
        <v>381</v>
      </c>
    </row>
    <row r="17" spans="2:3">
      <c r="B17" s="52" t="s">
        <v>379</v>
      </c>
      <c r="C17" s="53" t="s">
        <v>382</v>
      </c>
    </row>
    <row r="18" spans="2:3" ht="15" thickBot="1">
      <c r="B18" s="54" t="s">
        <v>379</v>
      </c>
      <c r="C18" s="55" t="s">
        <v>383</v>
      </c>
    </row>
    <row r="19" spans="2:3" ht="15" thickBot="1">
      <c r="B19" s="56" t="s">
        <v>384</v>
      </c>
      <c r="C19" s="57" t="s">
        <v>384</v>
      </c>
    </row>
    <row r="20" spans="2:3">
      <c r="B20" s="50" t="s">
        <v>385</v>
      </c>
      <c r="C20" s="51" t="s">
        <v>386</v>
      </c>
    </row>
    <row r="21" spans="2:3">
      <c r="B21" s="52" t="s">
        <v>385</v>
      </c>
      <c r="C21" s="53" t="s">
        <v>387</v>
      </c>
    </row>
    <row r="22" spans="2:3" ht="15" thickBot="1">
      <c r="B22" s="54" t="s">
        <v>385</v>
      </c>
      <c r="C22" s="55" t="s">
        <v>388</v>
      </c>
    </row>
    <row r="23" spans="2:3">
      <c r="B23" s="50" t="s">
        <v>389</v>
      </c>
      <c r="C23" s="51" t="s">
        <v>390</v>
      </c>
    </row>
    <row r="24" spans="2:3">
      <c r="B24" s="52" t="s">
        <v>389</v>
      </c>
      <c r="C24" s="53" t="s">
        <v>391</v>
      </c>
    </row>
    <row r="25" spans="2:3" ht="15" thickBot="1">
      <c r="B25" s="54" t="s">
        <v>389</v>
      </c>
      <c r="C25" s="55" t="s">
        <v>392</v>
      </c>
    </row>
    <row r="26" spans="2:3">
      <c r="B26" s="50" t="s">
        <v>393</v>
      </c>
      <c r="C26" s="51" t="s">
        <v>394</v>
      </c>
    </row>
    <row r="27" spans="2:3" ht="15" thickBot="1">
      <c r="B27" s="54" t="s">
        <v>393</v>
      </c>
      <c r="C27" s="55" t="s">
        <v>395</v>
      </c>
    </row>
    <row r="28" spans="2:3">
      <c r="B28" s="50" t="s">
        <v>396</v>
      </c>
      <c r="C28" s="51" t="s">
        <v>397</v>
      </c>
    </row>
    <row r="29" spans="2:3" ht="15" thickBot="1">
      <c r="B29" s="54" t="s">
        <v>396</v>
      </c>
      <c r="C29" s="55" t="s">
        <v>398</v>
      </c>
    </row>
    <row r="30" spans="2:3" ht="15" thickBot="1">
      <c r="B30" s="56" t="s">
        <v>399</v>
      </c>
      <c r="C30" s="57" t="s">
        <v>399</v>
      </c>
    </row>
    <row r="31" spans="2:3" ht="15" thickBot="1">
      <c r="B31" s="56" t="s">
        <v>400</v>
      </c>
      <c r="C31" s="57" t="s">
        <v>400</v>
      </c>
    </row>
    <row r="32" spans="2:3" ht="15" thickBot="1">
      <c r="B32" s="56" t="s">
        <v>401</v>
      </c>
      <c r="C32" s="57" t="s">
        <v>401</v>
      </c>
    </row>
    <row r="33" spans="2:3">
      <c r="B33" s="50" t="s">
        <v>402</v>
      </c>
      <c r="C33" s="51" t="s">
        <v>403</v>
      </c>
    </row>
    <row r="34" spans="2:3">
      <c r="B34" s="52" t="s">
        <v>402</v>
      </c>
      <c r="C34" s="53" t="s">
        <v>404</v>
      </c>
    </row>
    <row r="35" spans="2:3">
      <c r="B35" s="52" t="s">
        <v>402</v>
      </c>
      <c r="C35" s="53" t="s">
        <v>405</v>
      </c>
    </row>
    <row r="36" spans="2:3" ht="15" thickBot="1">
      <c r="B36" s="54" t="s">
        <v>402</v>
      </c>
      <c r="C36" s="55" t="s">
        <v>406</v>
      </c>
    </row>
    <row r="37" spans="2:3">
      <c r="B37" s="50" t="s">
        <v>407</v>
      </c>
      <c r="C37" s="51" t="s">
        <v>408</v>
      </c>
    </row>
    <row r="38" spans="2:3">
      <c r="B38" s="52" t="s">
        <v>407</v>
      </c>
      <c r="C38" s="53" t="s">
        <v>409</v>
      </c>
    </row>
    <row r="39" spans="2:3" ht="15" thickBot="1">
      <c r="B39" s="54" t="s">
        <v>407</v>
      </c>
      <c r="C39" s="55" t="s">
        <v>410</v>
      </c>
    </row>
    <row r="40" spans="2:3">
      <c r="B40" s="50" t="s">
        <v>411</v>
      </c>
      <c r="C40" s="51" t="s">
        <v>412</v>
      </c>
    </row>
    <row r="41" spans="2:3" ht="15" thickBot="1">
      <c r="B41" s="54" t="s">
        <v>411</v>
      </c>
      <c r="C41" s="55" t="s">
        <v>413</v>
      </c>
    </row>
    <row r="42" spans="2:3">
      <c r="B42" s="50" t="s">
        <v>414</v>
      </c>
      <c r="C42" s="51" t="s">
        <v>415</v>
      </c>
    </row>
    <row r="43" spans="2:3" ht="15" thickBot="1">
      <c r="B43" s="54" t="s">
        <v>414</v>
      </c>
      <c r="C43" s="55" t="s">
        <v>416</v>
      </c>
    </row>
    <row r="44" spans="2:3" ht="15" thickBot="1">
      <c r="B44" s="56" t="s">
        <v>417</v>
      </c>
      <c r="C44" s="57" t="s">
        <v>417</v>
      </c>
    </row>
    <row r="45" spans="2:3" ht="15" thickBot="1">
      <c r="B45" s="56" t="s">
        <v>418</v>
      </c>
      <c r="C45" s="57" t="s">
        <v>418</v>
      </c>
    </row>
    <row r="46" spans="2:3" ht="15" thickBot="1">
      <c r="B46" s="56" t="s">
        <v>419</v>
      </c>
      <c r="C46" s="57" t="s">
        <v>419</v>
      </c>
    </row>
    <row r="47" spans="2:3" ht="15" thickBot="1">
      <c r="B47" s="56" t="s">
        <v>420</v>
      </c>
      <c r="C47" s="57" t="s">
        <v>420</v>
      </c>
    </row>
    <row r="48" spans="2:3">
      <c r="B48" s="50" t="s">
        <v>421</v>
      </c>
      <c r="C48" s="51" t="s">
        <v>422</v>
      </c>
    </row>
    <row r="49" spans="2:3">
      <c r="B49" s="52" t="s">
        <v>421</v>
      </c>
      <c r="C49" s="53" t="s">
        <v>423</v>
      </c>
    </row>
    <row r="50" spans="2:3">
      <c r="B50" s="52" t="s">
        <v>421</v>
      </c>
      <c r="C50" s="53" t="s">
        <v>424</v>
      </c>
    </row>
    <row r="51" spans="2:3">
      <c r="B51" s="52" t="s">
        <v>421</v>
      </c>
      <c r="C51" s="53" t="s">
        <v>425</v>
      </c>
    </row>
    <row r="52" spans="2:3">
      <c r="B52" s="52" t="s">
        <v>421</v>
      </c>
      <c r="C52" s="53" t="s">
        <v>426</v>
      </c>
    </row>
    <row r="53" spans="2:3" ht="15" thickBot="1">
      <c r="B53" s="54" t="s">
        <v>421</v>
      </c>
      <c r="C53" s="55" t="s">
        <v>427</v>
      </c>
    </row>
    <row r="54" spans="2:3">
      <c r="B54" s="50" t="s">
        <v>428</v>
      </c>
      <c r="C54" s="51" t="s">
        <v>429</v>
      </c>
    </row>
    <row r="55" spans="2:3">
      <c r="B55" s="52" t="s">
        <v>428</v>
      </c>
      <c r="C55" s="53" t="s">
        <v>430</v>
      </c>
    </row>
    <row r="56" spans="2:3" ht="15" thickBot="1">
      <c r="B56" s="54" t="s">
        <v>428</v>
      </c>
      <c r="C56" s="55" t="s">
        <v>431</v>
      </c>
    </row>
    <row r="57" spans="2:3">
      <c r="B57" s="50" t="s">
        <v>432</v>
      </c>
      <c r="C57" s="51" t="s">
        <v>432</v>
      </c>
    </row>
    <row r="58" spans="2:3">
      <c r="B58" s="52" t="s">
        <v>432</v>
      </c>
      <c r="C58" s="53" t="s">
        <v>433</v>
      </c>
    </row>
    <row r="59" spans="2:3">
      <c r="B59" s="52" t="s">
        <v>432</v>
      </c>
      <c r="C59" s="53" t="s">
        <v>434</v>
      </c>
    </row>
    <row r="60" spans="2:3">
      <c r="B60" s="52" t="s">
        <v>432</v>
      </c>
      <c r="C60" s="53" t="s">
        <v>435</v>
      </c>
    </row>
    <row r="61" spans="2:3" ht="15" thickBot="1">
      <c r="B61" s="54" t="s">
        <v>432</v>
      </c>
      <c r="C61" s="55" t="s">
        <v>436</v>
      </c>
    </row>
    <row r="62" spans="2:3">
      <c r="B62" s="50" t="s">
        <v>437</v>
      </c>
      <c r="C62" s="51" t="s">
        <v>438</v>
      </c>
    </row>
    <row r="63" spans="2:3">
      <c r="B63" s="52" t="s">
        <v>437</v>
      </c>
      <c r="C63" s="53" t="s">
        <v>439</v>
      </c>
    </row>
    <row r="64" spans="2:3">
      <c r="B64" s="52" t="s">
        <v>437</v>
      </c>
      <c r="C64" s="53" t="s">
        <v>440</v>
      </c>
    </row>
    <row r="65" spans="2:3">
      <c r="B65" s="52" t="s">
        <v>437</v>
      </c>
      <c r="C65" s="53" t="s">
        <v>441</v>
      </c>
    </row>
    <row r="66" spans="2:3" ht="15" thickBot="1">
      <c r="B66" s="54" t="s">
        <v>437</v>
      </c>
      <c r="C66" s="55" t="s">
        <v>442</v>
      </c>
    </row>
    <row r="67" spans="2:3" ht="15" thickBot="1">
      <c r="B67" s="56" t="s">
        <v>443</v>
      </c>
      <c r="C67" s="57" t="s">
        <v>443</v>
      </c>
    </row>
    <row r="68" spans="2:3" ht="15" thickBot="1">
      <c r="B68" s="56" t="s">
        <v>444</v>
      </c>
      <c r="C68" s="57" t="s">
        <v>445</v>
      </c>
    </row>
    <row r="69" spans="2:3">
      <c r="B69" s="50" t="s">
        <v>446</v>
      </c>
      <c r="C69" s="51" t="s">
        <v>447</v>
      </c>
    </row>
    <row r="70" spans="2:3">
      <c r="B70" s="52" t="s">
        <v>446</v>
      </c>
      <c r="C70" s="53" t="s">
        <v>448</v>
      </c>
    </row>
    <row r="71" spans="2:3">
      <c r="B71" s="52" t="s">
        <v>446</v>
      </c>
      <c r="C71" s="53" t="s">
        <v>449</v>
      </c>
    </row>
    <row r="72" spans="2:3">
      <c r="B72" s="52" t="s">
        <v>446</v>
      </c>
      <c r="C72" s="53" t="s">
        <v>450</v>
      </c>
    </row>
    <row r="73" spans="2:3">
      <c r="B73" s="52" t="s">
        <v>446</v>
      </c>
      <c r="C73" s="53" t="s">
        <v>451</v>
      </c>
    </row>
    <row r="74" spans="2:3">
      <c r="B74" s="52" t="s">
        <v>446</v>
      </c>
      <c r="C74" s="53" t="s">
        <v>452</v>
      </c>
    </row>
    <row r="75" spans="2:3" ht="15" thickBot="1">
      <c r="B75" s="54" t="s">
        <v>446</v>
      </c>
      <c r="C75" s="55" t="s">
        <v>453</v>
      </c>
    </row>
    <row r="76" spans="2:3">
      <c r="B76" s="50" t="s">
        <v>454</v>
      </c>
      <c r="C76" s="51" t="s">
        <v>454</v>
      </c>
    </row>
    <row r="77" spans="2:3" ht="15" thickBot="1">
      <c r="B77" s="58" t="s">
        <v>454</v>
      </c>
      <c r="C77" s="59" t="s">
        <v>455</v>
      </c>
    </row>
    <row r="78" spans="2:3">
      <c r="B78" s="50" t="s">
        <v>456</v>
      </c>
      <c r="C78" s="51" t="s">
        <v>457</v>
      </c>
    </row>
    <row r="79" spans="2:3">
      <c r="B79" s="52" t="s">
        <v>456</v>
      </c>
      <c r="C79" s="53" t="s">
        <v>458</v>
      </c>
    </row>
    <row r="80" spans="2:3">
      <c r="B80" s="52" t="s">
        <v>456</v>
      </c>
      <c r="C80" s="53" t="s">
        <v>459</v>
      </c>
    </row>
    <row r="81" spans="2:3">
      <c r="B81" s="52" t="s">
        <v>456</v>
      </c>
      <c r="C81" s="53" t="s">
        <v>460</v>
      </c>
    </row>
    <row r="82" spans="2:3">
      <c r="B82" s="52" t="s">
        <v>456</v>
      </c>
      <c r="C82" s="53" t="s">
        <v>461</v>
      </c>
    </row>
    <row r="83" spans="2:3">
      <c r="B83" s="52" t="s">
        <v>456</v>
      </c>
      <c r="C83" s="53" t="s">
        <v>462</v>
      </c>
    </row>
    <row r="84" spans="2:3" ht="15" thickBot="1">
      <c r="B84" s="54" t="s">
        <v>456</v>
      </c>
      <c r="C84" s="55" t="s">
        <v>463</v>
      </c>
    </row>
    <row r="85" spans="2:3">
      <c r="B85" s="50" t="s">
        <v>464</v>
      </c>
      <c r="C85" s="51" t="s">
        <v>464</v>
      </c>
    </row>
    <row r="86" spans="2:3">
      <c r="B86" s="52" t="s">
        <v>464</v>
      </c>
      <c r="C86" s="53" t="s">
        <v>465</v>
      </c>
    </row>
    <row r="87" spans="2:3" ht="15" thickBot="1">
      <c r="B87" s="54" t="s">
        <v>464</v>
      </c>
      <c r="C87" s="55" t="s">
        <v>466</v>
      </c>
    </row>
    <row r="88" spans="2:3">
      <c r="B88" s="50" t="s">
        <v>467</v>
      </c>
      <c r="C88" s="51" t="s">
        <v>467</v>
      </c>
    </row>
    <row r="89" spans="2:3" ht="15" thickBot="1">
      <c r="B89" s="54" t="s">
        <v>467</v>
      </c>
      <c r="C89" s="55" t="s">
        <v>468</v>
      </c>
    </row>
    <row r="90" spans="2:3">
      <c r="B90" s="50" t="s">
        <v>469</v>
      </c>
      <c r="C90" s="51" t="s">
        <v>470</v>
      </c>
    </row>
    <row r="91" spans="2:3">
      <c r="B91" s="52" t="s">
        <v>469</v>
      </c>
      <c r="C91" s="53" t="s">
        <v>471</v>
      </c>
    </row>
    <row r="92" spans="2:3">
      <c r="B92" s="52" t="s">
        <v>469</v>
      </c>
      <c r="C92" s="53" t="s">
        <v>472</v>
      </c>
    </row>
    <row r="93" spans="2:3" ht="15" thickBot="1">
      <c r="B93" s="54" t="s">
        <v>469</v>
      </c>
      <c r="C93" s="55" t="s">
        <v>473</v>
      </c>
    </row>
    <row r="94" spans="2:3">
      <c r="B94" s="50" t="s">
        <v>474</v>
      </c>
      <c r="C94" s="51" t="s">
        <v>474</v>
      </c>
    </row>
    <row r="95" spans="2:3">
      <c r="B95" s="52" t="s">
        <v>474</v>
      </c>
      <c r="C95" s="53" t="s">
        <v>475</v>
      </c>
    </row>
    <row r="96" spans="2:3">
      <c r="B96" s="52" t="s">
        <v>474</v>
      </c>
      <c r="C96" s="53" t="s">
        <v>476</v>
      </c>
    </row>
    <row r="97" spans="2:3" ht="15" thickBot="1">
      <c r="B97" s="54" t="s">
        <v>474</v>
      </c>
      <c r="C97" s="55" t="s">
        <v>477</v>
      </c>
    </row>
    <row r="98" spans="2:3">
      <c r="B98" s="50" t="s">
        <v>478</v>
      </c>
      <c r="C98" s="51" t="s">
        <v>479</v>
      </c>
    </row>
    <row r="99" spans="2:3">
      <c r="B99" s="52" t="s">
        <v>478</v>
      </c>
      <c r="C99" s="53" t="s">
        <v>480</v>
      </c>
    </row>
    <row r="100" spans="2:3">
      <c r="B100" s="52" t="s">
        <v>478</v>
      </c>
      <c r="C100" s="53" t="s">
        <v>481</v>
      </c>
    </row>
    <row r="101" spans="2:3">
      <c r="B101" s="52" t="s">
        <v>478</v>
      </c>
      <c r="C101" s="53" t="s">
        <v>482</v>
      </c>
    </row>
    <row r="102" spans="2:3" ht="15" thickBot="1">
      <c r="B102" s="54" t="s">
        <v>478</v>
      </c>
      <c r="C102" s="55" t="s">
        <v>483</v>
      </c>
    </row>
    <row r="103" spans="2:3" ht="15" thickBot="1">
      <c r="B103" s="60" t="s">
        <v>484</v>
      </c>
      <c r="C103" s="61" t="s">
        <v>484</v>
      </c>
    </row>
    <row r="104" spans="2:3">
      <c r="B104" s="50" t="s">
        <v>485</v>
      </c>
      <c r="C104" s="51" t="s">
        <v>486</v>
      </c>
    </row>
    <row r="105" spans="2:3">
      <c r="B105" s="52" t="s">
        <v>485</v>
      </c>
      <c r="C105" s="53" t="s">
        <v>487</v>
      </c>
    </row>
    <row r="106" spans="2:3">
      <c r="B106" s="52" t="s">
        <v>485</v>
      </c>
      <c r="C106" s="53" t="s">
        <v>488</v>
      </c>
    </row>
    <row r="107" spans="2:3">
      <c r="B107" s="52" t="s">
        <v>485</v>
      </c>
      <c r="C107" s="53" t="s">
        <v>489</v>
      </c>
    </row>
    <row r="108" spans="2:3">
      <c r="B108" s="52" t="s">
        <v>485</v>
      </c>
      <c r="C108" s="53" t="s">
        <v>490</v>
      </c>
    </row>
    <row r="109" spans="2:3" ht="15" thickBot="1">
      <c r="B109" s="54" t="s">
        <v>485</v>
      </c>
      <c r="C109" s="55" t="s">
        <v>491</v>
      </c>
    </row>
    <row r="110" spans="2:3">
      <c r="B110" s="50" t="s">
        <v>492</v>
      </c>
      <c r="C110" s="51" t="s">
        <v>493</v>
      </c>
    </row>
    <row r="111" spans="2:3">
      <c r="B111" s="62" t="s">
        <v>492</v>
      </c>
      <c r="C111" s="53" t="s">
        <v>494</v>
      </c>
    </row>
    <row r="112" spans="2:3">
      <c r="B112" s="52" t="s">
        <v>492</v>
      </c>
      <c r="C112" s="53" t="s">
        <v>495</v>
      </c>
    </row>
    <row r="113" spans="2:3">
      <c r="B113" s="52" t="s">
        <v>492</v>
      </c>
      <c r="C113" s="53" t="s">
        <v>496</v>
      </c>
    </row>
    <row r="114" spans="2:3">
      <c r="B114" s="52" t="s">
        <v>492</v>
      </c>
      <c r="C114" s="53" t="s">
        <v>497</v>
      </c>
    </row>
    <row r="115" spans="2:3">
      <c r="B115" s="52" t="s">
        <v>492</v>
      </c>
      <c r="C115" s="53" t="s">
        <v>498</v>
      </c>
    </row>
    <row r="116" spans="2:3" ht="15" thickBot="1">
      <c r="B116" s="58" t="s">
        <v>492</v>
      </c>
      <c r="C116" s="59" t="s">
        <v>499</v>
      </c>
    </row>
    <row r="117" spans="2:3" ht="15" thickBot="1">
      <c r="B117" s="56" t="s">
        <v>500</v>
      </c>
      <c r="C117" s="57" t="s">
        <v>500</v>
      </c>
    </row>
    <row r="118" spans="2:3">
      <c r="B118" s="50" t="s">
        <v>501</v>
      </c>
      <c r="C118" s="51" t="s">
        <v>502</v>
      </c>
    </row>
    <row r="119" spans="2:3">
      <c r="B119" s="52" t="s">
        <v>501</v>
      </c>
      <c r="C119" s="53" t="s">
        <v>503</v>
      </c>
    </row>
    <row r="120" spans="2:3" ht="15" thickBot="1">
      <c r="B120" s="54" t="s">
        <v>501</v>
      </c>
      <c r="C120" s="55" t="s">
        <v>504</v>
      </c>
    </row>
    <row r="121" spans="2:3">
      <c r="B121" s="50" t="s">
        <v>505</v>
      </c>
      <c r="C121" s="63" t="s">
        <v>506</v>
      </c>
    </row>
    <row r="122" spans="2:3">
      <c r="B122" s="52" t="s">
        <v>505</v>
      </c>
      <c r="C122" s="64" t="s">
        <v>507</v>
      </c>
    </row>
    <row r="123" spans="2:3">
      <c r="B123" s="52" t="s">
        <v>505</v>
      </c>
      <c r="C123" s="64" t="s">
        <v>508</v>
      </c>
    </row>
    <row r="124" spans="2:3">
      <c r="B124" s="52" t="s">
        <v>505</v>
      </c>
      <c r="C124" s="64" t="s">
        <v>509</v>
      </c>
    </row>
    <row r="125" spans="2:3">
      <c r="B125" s="52" t="s">
        <v>505</v>
      </c>
      <c r="C125" s="64" t="s">
        <v>510</v>
      </c>
    </row>
    <row r="126" spans="2:3" ht="15" thickBot="1">
      <c r="B126" s="54" t="s">
        <v>505</v>
      </c>
      <c r="C126" s="65" t="s">
        <v>511</v>
      </c>
    </row>
    <row r="127" spans="2:3">
      <c r="B127" s="50" t="s">
        <v>512</v>
      </c>
      <c r="C127" s="51" t="s">
        <v>513</v>
      </c>
    </row>
    <row r="128" spans="2:3">
      <c r="B128" s="52" t="s">
        <v>512</v>
      </c>
      <c r="C128" s="53" t="s">
        <v>514</v>
      </c>
    </row>
    <row r="129" spans="2:3">
      <c r="B129" s="52" t="s">
        <v>512</v>
      </c>
      <c r="C129" s="53" t="s">
        <v>515</v>
      </c>
    </row>
    <row r="130" spans="2:3" ht="15" thickBot="1">
      <c r="B130" s="54" t="s">
        <v>512</v>
      </c>
      <c r="C130" s="55" t="s">
        <v>516</v>
      </c>
    </row>
    <row r="131" spans="2:3">
      <c r="B131" s="50" t="s">
        <v>517</v>
      </c>
      <c r="C131" s="51" t="s">
        <v>518</v>
      </c>
    </row>
    <row r="132" spans="2:3">
      <c r="B132" s="52" t="s">
        <v>517</v>
      </c>
      <c r="C132" s="53" t="s">
        <v>519</v>
      </c>
    </row>
    <row r="133" spans="2:3">
      <c r="B133" s="52" t="s">
        <v>517</v>
      </c>
      <c r="C133" s="53" t="s">
        <v>520</v>
      </c>
    </row>
    <row r="134" spans="2:3">
      <c r="B134" s="52" t="s">
        <v>517</v>
      </c>
      <c r="C134" s="53" t="s">
        <v>521</v>
      </c>
    </row>
    <row r="135" spans="2:3" ht="15" thickBot="1">
      <c r="B135" s="54" t="s">
        <v>517</v>
      </c>
      <c r="C135" s="55" t="s">
        <v>522</v>
      </c>
    </row>
    <row r="136" spans="2:3">
      <c r="B136" s="50" t="s">
        <v>523</v>
      </c>
      <c r="C136" s="51" t="s">
        <v>524</v>
      </c>
    </row>
    <row r="137" spans="2:3">
      <c r="B137" s="52" t="s">
        <v>523</v>
      </c>
      <c r="C137" s="53" t="s">
        <v>525</v>
      </c>
    </row>
    <row r="138" spans="2:3">
      <c r="B138" s="52" t="s">
        <v>523</v>
      </c>
      <c r="C138" s="53" t="s">
        <v>526</v>
      </c>
    </row>
    <row r="139" spans="2:3">
      <c r="B139" s="52" t="s">
        <v>523</v>
      </c>
      <c r="C139" s="53" t="s">
        <v>527</v>
      </c>
    </row>
    <row r="140" spans="2:3">
      <c r="B140" s="52" t="s">
        <v>523</v>
      </c>
      <c r="C140" s="53" t="s">
        <v>528</v>
      </c>
    </row>
    <row r="141" spans="2:3">
      <c r="B141" s="52" t="s">
        <v>523</v>
      </c>
      <c r="C141" s="53" t="s">
        <v>529</v>
      </c>
    </row>
    <row r="142" spans="2:3" ht="15" thickBot="1">
      <c r="B142" s="54" t="s">
        <v>523</v>
      </c>
      <c r="C142" s="55" t="s">
        <v>530</v>
      </c>
    </row>
    <row r="143" spans="2:3">
      <c r="B143" s="50" t="s">
        <v>531</v>
      </c>
      <c r="C143" s="51" t="s">
        <v>532</v>
      </c>
    </row>
    <row r="144" spans="2:3">
      <c r="B144" s="52" t="s">
        <v>531</v>
      </c>
      <c r="C144" s="53" t="s">
        <v>533</v>
      </c>
    </row>
    <row r="145" spans="2:3">
      <c r="B145" s="52" t="s">
        <v>531</v>
      </c>
      <c r="C145" s="53" t="s">
        <v>534</v>
      </c>
    </row>
    <row r="146" spans="2:3">
      <c r="B146" s="52" t="s">
        <v>531</v>
      </c>
      <c r="C146" s="53" t="s">
        <v>535</v>
      </c>
    </row>
    <row r="147" spans="2:3">
      <c r="B147" s="52" t="s">
        <v>531</v>
      </c>
      <c r="C147" s="53" t="s">
        <v>536</v>
      </c>
    </row>
    <row r="148" spans="2:3">
      <c r="B148" s="52" t="s">
        <v>531</v>
      </c>
      <c r="C148" s="53" t="s">
        <v>537</v>
      </c>
    </row>
    <row r="149" spans="2:3" ht="15" thickBot="1">
      <c r="B149" s="54" t="s">
        <v>531</v>
      </c>
      <c r="C149" s="55" t="s">
        <v>538</v>
      </c>
    </row>
    <row r="150" spans="2:3">
      <c r="B150" s="50" t="s">
        <v>539</v>
      </c>
      <c r="C150" s="51" t="s">
        <v>540</v>
      </c>
    </row>
    <row r="151" spans="2:3">
      <c r="B151" s="52" t="s">
        <v>539</v>
      </c>
      <c r="C151" s="53" t="s">
        <v>541</v>
      </c>
    </row>
    <row r="152" spans="2:3">
      <c r="B152" s="52" t="s">
        <v>539</v>
      </c>
      <c r="C152" s="53" t="s">
        <v>542</v>
      </c>
    </row>
    <row r="153" spans="2:3">
      <c r="B153" s="52" t="s">
        <v>539</v>
      </c>
      <c r="C153" s="53" t="s">
        <v>543</v>
      </c>
    </row>
    <row r="154" spans="2:3">
      <c r="B154" s="52" t="s">
        <v>539</v>
      </c>
      <c r="C154" s="53" t="s">
        <v>544</v>
      </c>
    </row>
    <row r="155" spans="2:3" ht="15" thickBot="1">
      <c r="B155" s="54" t="s">
        <v>539</v>
      </c>
      <c r="C155" s="55" t="s">
        <v>545</v>
      </c>
    </row>
    <row r="156" spans="2:3">
      <c r="B156" s="50" t="s">
        <v>546</v>
      </c>
      <c r="C156" s="51" t="s">
        <v>547</v>
      </c>
    </row>
    <row r="157" spans="2:3">
      <c r="B157" s="52" t="s">
        <v>546</v>
      </c>
      <c r="C157" s="53" t="s">
        <v>548</v>
      </c>
    </row>
    <row r="158" spans="2:3">
      <c r="B158" s="52" t="s">
        <v>546</v>
      </c>
      <c r="C158" s="53" t="s">
        <v>549</v>
      </c>
    </row>
    <row r="159" spans="2:3" ht="15" thickBot="1">
      <c r="B159" s="54" t="s">
        <v>546</v>
      </c>
      <c r="C159" s="55" t="s">
        <v>550</v>
      </c>
    </row>
    <row r="160" spans="2:3">
      <c r="B160" s="50" t="s">
        <v>551</v>
      </c>
      <c r="C160" s="51" t="s">
        <v>552</v>
      </c>
    </row>
    <row r="161" spans="2:3">
      <c r="B161" s="52" t="s">
        <v>551</v>
      </c>
      <c r="C161" s="53" t="s">
        <v>553</v>
      </c>
    </row>
    <row r="162" spans="2:3">
      <c r="B162" s="52" t="s">
        <v>551</v>
      </c>
      <c r="C162" s="53" t="s">
        <v>554</v>
      </c>
    </row>
    <row r="163" spans="2:3">
      <c r="B163" s="52" t="s">
        <v>551</v>
      </c>
      <c r="C163" s="53" t="s">
        <v>555</v>
      </c>
    </row>
    <row r="164" spans="2:3">
      <c r="B164" s="52" t="s">
        <v>551</v>
      </c>
      <c r="C164" s="53" t="s">
        <v>556</v>
      </c>
    </row>
    <row r="165" spans="2:3" ht="15" thickBot="1">
      <c r="B165" s="54" t="s">
        <v>551</v>
      </c>
      <c r="C165" s="55" t="s">
        <v>557</v>
      </c>
    </row>
    <row r="166" spans="2:3">
      <c r="B166" s="50" t="s">
        <v>558</v>
      </c>
      <c r="C166" s="51" t="s">
        <v>559</v>
      </c>
    </row>
    <row r="167" spans="2:3">
      <c r="B167" s="52" t="s">
        <v>558</v>
      </c>
      <c r="C167" s="53" t="s">
        <v>560</v>
      </c>
    </row>
    <row r="168" spans="2:3">
      <c r="B168" s="52" t="s">
        <v>558</v>
      </c>
      <c r="C168" s="53" t="s">
        <v>561</v>
      </c>
    </row>
    <row r="169" spans="2:3" ht="15" thickBot="1">
      <c r="B169" s="54" t="s">
        <v>558</v>
      </c>
      <c r="C169" s="55" t="s">
        <v>562</v>
      </c>
    </row>
    <row r="170" spans="2:3">
      <c r="B170" s="50" t="s">
        <v>563</v>
      </c>
      <c r="C170" s="51" t="s">
        <v>564</v>
      </c>
    </row>
    <row r="171" spans="2:3">
      <c r="B171" s="52" t="s">
        <v>563</v>
      </c>
      <c r="C171" s="53" t="s">
        <v>565</v>
      </c>
    </row>
    <row r="172" spans="2:3">
      <c r="B172" s="52" t="s">
        <v>563</v>
      </c>
      <c r="C172" s="53" t="s">
        <v>566</v>
      </c>
    </row>
    <row r="173" spans="2:3">
      <c r="B173" s="52" t="s">
        <v>563</v>
      </c>
      <c r="C173" s="53" t="s">
        <v>567</v>
      </c>
    </row>
    <row r="174" spans="2:3">
      <c r="B174" s="52" t="s">
        <v>563</v>
      </c>
      <c r="C174" s="53" t="s">
        <v>568</v>
      </c>
    </row>
    <row r="175" spans="2:3">
      <c r="B175" s="52" t="s">
        <v>563</v>
      </c>
      <c r="C175" s="53" t="s">
        <v>569</v>
      </c>
    </row>
    <row r="176" spans="2:3" ht="15" thickBot="1">
      <c r="B176" s="54" t="s">
        <v>563</v>
      </c>
      <c r="C176" s="55" t="s">
        <v>570</v>
      </c>
    </row>
    <row r="177" spans="2:3">
      <c r="B177" s="50" t="s">
        <v>571</v>
      </c>
      <c r="C177" s="51" t="s">
        <v>572</v>
      </c>
    </row>
    <row r="178" spans="2:3">
      <c r="B178" s="52" t="s">
        <v>571</v>
      </c>
      <c r="C178" s="53" t="s">
        <v>573</v>
      </c>
    </row>
    <row r="179" spans="2:3">
      <c r="B179" s="52" t="s">
        <v>571</v>
      </c>
      <c r="C179" s="53" t="s">
        <v>574</v>
      </c>
    </row>
    <row r="180" spans="2:3">
      <c r="B180" s="52" t="s">
        <v>571</v>
      </c>
      <c r="C180" s="53" t="s">
        <v>575</v>
      </c>
    </row>
    <row r="181" spans="2:3">
      <c r="B181" s="52" t="s">
        <v>571</v>
      </c>
      <c r="C181" s="53" t="s">
        <v>576</v>
      </c>
    </row>
    <row r="182" spans="2:3" ht="15" thickBot="1">
      <c r="B182" s="54" t="s">
        <v>571</v>
      </c>
      <c r="C182" s="55" t="s">
        <v>577</v>
      </c>
    </row>
    <row r="183" spans="2:3">
      <c r="B183" s="50" t="s">
        <v>578</v>
      </c>
      <c r="C183" s="51" t="s">
        <v>579</v>
      </c>
    </row>
    <row r="184" spans="2:3">
      <c r="B184" s="52" t="s">
        <v>578</v>
      </c>
      <c r="C184" s="53" t="s">
        <v>580</v>
      </c>
    </row>
    <row r="185" spans="2:3">
      <c r="B185" s="52" t="s">
        <v>578</v>
      </c>
      <c r="C185" s="53" t="s">
        <v>581</v>
      </c>
    </row>
    <row r="186" spans="2:3">
      <c r="B186" s="52" t="s">
        <v>578</v>
      </c>
      <c r="C186" s="53" t="s">
        <v>582</v>
      </c>
    </row>
    <row r="187" spans="2:3">
      <c r="B187" s="52" t="s">
        <v>578</v>
      </c>
      <c r="C187" s="53" t="s">
        <v>583</v>
      </c>
    </row>
    <row r="188" spans="2:3">
      <c r="B188" s="52" t="s">
        <v>578</v>
      </c>
      <c r="C188" s="53" t="s">
        <v>584</v>
      </c>
    </row>
    <row r="189" spans="2:3" ht="15" thickBot="1">
      <c r="B189" s="54" t="s">
        <v>578</v>
      </c>
      <c r="C189" s="55" t="s">
        <v>585</v>
      </c>
    </row>
    <row r="190" spans="2:3">
      <c r="B190" s="50" t="s">
        <v>586</v>
      </c>
      <c r="C190" s="51" t="s">
        <v>586</v>
      </c>
    </row>
    <row r="191" spans="2:3" ht="15" thickBot="1">
      <c r="B191" s="54" t="s">
        <v>586</v>
      </c>
      <c r="C191" s="55" t="s">
        <v>587</v>
      </c>
    </row>
    <row r="192" spans="2:3">
      <c r="B192" s="50" t="s">
        <v>588</v>
      </c>
      <c r="C192" s="51" t="s">
        <v>589</v>
      </c>
    </row>
    <row r="193" spans="2:3">
      <c r="B193" s="52" t="s">
        <v>588</v>
      </c>
      <c r="C193" s="53" t="s">
        <v>590</v>
      </c>
    </row>
    <row r="194" spans="2:3">
      <c r="B194" s="52" t="s">
        <v>588</v>
      </c>
      <c r="C194" s="53" t="s">
        <v>591</v>
      </c>
    </row>
    <row r="195" spans="2:3">
      <c r="B195" s="52" t="s">
        <v>588</v>
      </c>
      <c r="C195" s="53" t="s">
        <v>592</v>
      </c>
    </row>
    <row r="196" spans="2:3" ht="15" thickBot="1">
      <c r="B196" s="54" t="s">
        <v>588</v>
      </c>
      <c r="C196" s="55" t="s">
        <v>593</v>
      </c>
    </row>
    <row r="197" spans="2:3">
      <c r="B197" s="50" t="s">
        <v>594</v>
      </c>
      <c r="C197" s="51" t="s">
        <v>595</v>
      </c>
    </row>
    <row r="198" spans="2:3">
      <c r="B198" s="52" t="s">
        <v>594</v>
      </c>
      <c r="C198" s="53" t="s">
        <v>596</v>
      </c>
    </row>
    <row r="199" spans="2:3">
      <c r="B199" s="52" t="s">
        <v>594</v>
      </c>
      <c r="C199" s="53" t="s">
        <v>597</v>
      </c>
    </row>
    <row r="200" spans="2:3">
      <c r="B200" s="52" t="s">
        <v>594</v>
      </c>
      <c r="C200" s="53" t="s">
        <v>598</v>
      </c>
    </row>
    <row r="201" spans="2:3" ht="15" thickBot="1">
      <c r="B201" s="54" t="s">
        <v>594</v>
      </c>
      <c r="C201" s="55" t="s">
        <v>599</v>
      </c>
    </row>
    <row r="202" spans="2:3">
      <c r="B202" s="50" t="s">
        <v>600</v>
      </c>
      <c r="C202" s="51" t="s">
        <v>601</v>
      </c>
    </row>
    <row r="203" spans="2:3" ht="15" thickBot="1">
      <c r="B203" s="54" t="s">
        <v>600</v>
      </c>
      <c r="C203" s="55" t="s">
        <v>602</v>
      </c>
    </row>
    <row r="204" spans="2:3">
      <c r="B204" s="50" t="s">
        <v>603</v>
      </c>
      <c r="C204" s="51" t="s">
        <v>604</v>
      </c>
    </row>
    <row r="205" spans="2:3" ht="15" thickBot="1">
      <c r="B205" s="54" t="s">
        <v>603</v>
      </c>
      <c r="C205" s="55" t="s">
        <v>605</v>
      </c>
    </row>
    <row r="206" spans="2:3" ht="15" thickBot="1">
      <c r="B206" s="56" t="s">
        <v>606</v>
      </c>
      <c r="C206" s="57" t="s">
        <v>606</v>
      </c>
    </row>
    <row r="207" spans="2:3">
      <c r="B207" s="50" t="s">
        <v>607</v>
      </c>
      <c r="C207" s="51" t="s">
        <v>608</v>
      </c>
    </row>
    <row r="208" spans="2:3">
      <c r="B208" s="52" t="s">
        <v>607</v>
      </c>
      <c r="C208" s="53" t="s">
        <v>609</v>
      </c>
    </row>
    <row r="209" spans="2:3" ht="15" thickBot="1">
      <c r="B209" s="54" t="s">
        <v>607</v>
      </c>
      <c r="C209" s="55" t="s">
        <v>610</v>
      </c>
    </row>
    <row r="210" spans="2:3">
      <c r="B210" s="50" t="s">
        <v>611</v>
      </c>
      <c r="C210" s="51" t="s">
        <v>612</v>
      </c>
    </row>
    <row r="211" spans="2:3">
      <c r="B211" s="52" t="s">
        <v>611</v>
      </c>
      <c r="C211" s="53" t="s">
        <v>613</v>
      </c>
    </row>
    <row r="212" spans="2:3">
      <c r="B212" s="52" t="s">
        <v>611</v>
      </c>
      <c r="C212" s="53" t="s">
        <v>614</v>
      </c>
    </row>
    <row r="213" spans="2:3">
      <c r="B213" s="52" t="s">
        <v>611</v>
      </c>
      <c r="C213" s="53" t="s">
        <v>615</v>
      </c>
    </row>
    <row r="214" spans="2:3" ht="15" thickBot="1">
      <c r="B214" s="54" t="s">
        <v>611</v>
      </c>
      <c r="C214" s="55" t="s">
        <v>616</v>
      </c>
    </row>
    <row r="215" spans="2:3">
      <c r="B215" s="50" t="s">
        <v>617</v>
      </c>
      <c r="C215" s="51" t="s">
        <v>618</v>
      </c>
    </row>
    <row r="216" spans="2:3" ht="15" thickBot="1">
      <c r="B216" s="54" t="s">
        <v>617</v>
      </c>
      <c r="C216" s="55" t="s">
        <v>619</v>
      </c>
    </row>
    <row r="217" spans="2:3">
      <c r="B217" s="50" t="s">
        <v>620</v>
      </c>
      <c r="C217" s="51" t="s">
        <v>621</v>
      </c>
    </row>
    <row r="218" spans="2:3">
      <c r="B218" s="52" t="s">
        <v>620</v>
      </c>
      <c r="C218" s="53" t="s">
        <v>622</v>
      </c>
    </row>
    <row r="219" spans="2:3">
      <c r="B219" s="52" t="s">
        <v>620</v>
      </c>
      <c r="C219" s="53" t="s">
        <v>623</v>
      </c>
    </row>
    <row r="220" spans="2:3">
      <c r="B220" s="52" t="s">
        <v>620</v>
      </c>
      <c r="C220" s="53" t="s">
        <v>624</v>
      </c>
    </row>
    <row r="221" spans="2:3">
      <c r="B221" s="52" t="s">
        <v>620</v>
      </c>
      <c r="C221" s="53" t="s">
        <v>625</v>
      </c>
    </row>
    <row r="222" spans="2:3" ht="15" thickBot="1">
      <c r="B222" s="54" t="s">
        <v>620</v>
      </c>
      <c r="C222" s="55" t="s">
        <v>626</v>
      </c>
    </row>
    <row r="223" spans="2:3">
      <c r="B223" s="50" t="s">
        <v>627</v>
      </c>
      <c r="C223" s="51" t="s">
        <v>628</v>
      </c>
    </row>
    <row r="224" spans="2:3">
      <c r="B224" s="52" t="s">
        <v>627</v>
      </c>
      <c r="C224" s="53" t="s">
        <v>629</v>
      </c>
    </row>
    <row r="225" spans="2:3">
      <c r="B225" s="52" t="s">
        <v>627</v>
      </c>
      <c r="C225" s="53" t="s">
        <v>630</v>
      </c>
    </row>
    <row r="226" spans="2:3">
      <c r="B226" s="52" t="s">
        <v>627</v>
      </c>
      <c r="C226" s="53" t="s">
        <v>631</v>
      </c>
    </row>
    <row r="227" spans="2:3">
      <c r="B227" s="52" t="s">
        <v>627</v>
      </c>
      <c r="C227" s="53" t="s">
        <v>632</v>
      </c>
    </row>
    <row r="228" spans="2:3">
      <c r="B228" s="52" t="s">
        <v>627</v>
      </c>
      <c r="C228" s="53" t="s">
        <v>633</v>
      </c>
    </row>
    <row r="229" spans="2:3">
      <c r="B229" s="52" t="s">
        <v>627</v>
      </c>
      <c r="C229" s="53" t="s">
        <v>634</v>
      </c>
    </row>
    <row r="230" spans="2:3">
      <c r="B230" s="52" t="s">
        <v>627</v>
      </c>
      <c r="C230" s="53" t="s">
        <v>635</v>
      </c>
    </row>
    <row r="231" spans="2:3">
      <c r="B231" s="52" t="s">
        <v>627</v>
      </c>
      <c r="C231" s="53" t="s">
        <v>636</v>
      </c>
    </row>
    <row r="232" spans="2:3">
      <c r="B232" s="52" t="s">
        <v>627</v>
      </c>
      <c r="C232" s="53" t="s">
        <v>637</v>
      </c>
    </row>
    <row r="233" spans="2:3">
      <c r="B233" s="52" t="s">
        <v>627</v>
      </c>
      <c r="C233" s="53" t="s">
        <v>638</v>
      </c>
    </row>
    <row r="234" spans="2:3">
      <c r="B234" s="52" t="s">
        <v>627</v>
      </c>
      <c r="C234" s="53" t="s">
        <v>639</v>
      </c>
    </row>
    <row r="235" spans="2:3" ht="15" thickBot="1">
      <c r="B235" s="54" t="s">
        <v>627</v>
      </c>
      <c r="C235" s="55" t="s">
        <v>640</v>
      </c>
    </row>
    <row r="236" spans="2:3">
      <c r="B236" s="50" t="s">
        <v>641</v>
      </c>
      <c r="C236" s="51" t="s">
        <v>642</v>
      </c>
    </row>
    <row r="237" spans="2:3">
      <c r="B237" s="52" t="s">
        <v>641</v>
      </c>
      <c r="C237" s="53" t="s">
        <v>643</v>
      </c>
    </row>
    <row r="238" spans="2:3" ht="15" thickBot="1">
      <c r="B238" s="54" t="s">
        <v>641</v>
      </c>
      <c r="C238" s="55" t="s">
        <v>644</v>
      </c>
    </row>
    <row r="239" spans="2:3">
      <c r="B239" s="50" t="s">
        <v>645</v>
      </c>
      <c r="C239" s="51" t="s">
        <v>646</v>
      </c>
    </row>
    <row r="240" spans="2:3">
      <c r="B240" s="52" t="s">
        <v>645</v>
      </c>
      <c r="C240" s="53" t="s">
        <v>647</v>
      </c>
    </row>
    <row r="241" spans="2:3" ht="15" thickBot="1">
      <c r="B241" s="58" t="s">
        <v>645</v>
      </c>
      <c r="C241" s="55" t="s">
        <v>648</v>
      </c>
    </row>
    <row r="242" spans="2:3">
      <c r="B242" s="50" t="s">
        <v>649</v>
      </c>
      <c r="C242" s="51" t="s">
        <v>650</v>
      </c>
    </row>
    <row r="243" spans="2:3">
      <c r="B243" s="52" t="s">
        <v>649</v>
      </c>
      <c r="C243" s="53" t="s">
        <v>651</v>
      </c>
    </row>
    <row r="244" spans="2:3">
      <c r="B244" s="52" t="s">
        <v>649</v>
      </c>
      <c r="C244" s="53" t="s">
        <v>652</v>
      </c>
    </row>
    <row r="245" spans="2:3">
      <c r="B245" s="52" t="s">
        <v>649</v>
      </c>
      <c r="C245" s="53" t="s">
        <v>653</v>
      </c>
    </row>
    <row r="246" spans="2:3">
      <c r="B246" s="52" t="s">
        <v>649</v>
      </c>
      <c r="C246" s="53" t="s">
        <v>654</v>
      </c>
    </row>
    <row r="247" spans="2:3">
      <c r="B247" s="52" t="s">
        <v>649</v>
      </c>
      <c r="C247" s="53" t="s">
        <v>655</v>
      </c>
    </row>
    <row r="248" spans="2:3">
      <c r="B248" s="52" t="s">
        <v>649</v>
      </c>
      <c r="C248" s="53" t="s">
        <v>656</v>
      </c>
    </row>
    <row r="249" spans="2:3">
      <c r="B249" s="52" t="s">
        <v>649</v>
      </c>
      <c r="C249" s="53" t="s">
        <v>657</v>
      </c>
    </row>
    <row r="250" spans="2:3">
      <c r="B250" s="52" t="s">
        <v>649</v>
      </c>
      <c r="C250" s="53" t="s">
        <v>658</v>
      </c>
    </row>
    <row r="251" spans="2:3">
      <c r="B251" s="52" t="s">
        <v>649</v>
      </c>
      <c r="C251" s="53" t="s">
        <v>659</v>
      </c>
    </row>
    <row r="252" spans="2:3">
      <c r="B252" s="52" t="s">
        <v>649</v>
      </c>
      <c r="C252" s="53" t="s">
        <v>660</v>
      </c>
    </row>
    <row r="253" spans="2:3">
      <c r="B253" s="52" t="s">
        <v>649</v>
      </c>
      <c r="C253" s="53" t="s">
        <v>661</v>
      </c>
    </row>
    <row r="254" spans="2:3">
      <c r="B254" s="52" t="s">
        <v>649</v>
      </c>
      <c r="C254" s="53" t="s">
        <v>662</v>
      </c>
    </row>
    <row r="255" spans="2:3">
      <c r="B255" s="52" t="s">
        <v>649</v>
      </c>
      <c r="C255" s="53" t="s">
        <v>663</v>
      </c>
    </row>
    <row r="256" spans="2:3" ht="15" thickBot="1">
      <c r="B256" s="54" t="s">
        <v>649</v>
      </c>
      <c r="C256" s="55" t="s">
        <v>664</v>
      </c>
    </row>
    <row r="257" spans="2:3">
      <c r="B257" s="50" t="s">
        <v>665</v>
      </c>
      <c r="C257" s="51" t="s">
        <v>666</v>
      </c>
    </row>
    <row r="258" spans="2:3">
      <c r="B258" s="52" t="s">
        <v>665</v>
      </c>
      <c r="C258" s="53" t="s">
        <v>667</v>
      </c>
    </row>
    <row r="259" spans="2:3">
      <c r="B259" s="52" t="s">
        <v>665</v>
      </c>
      <c r="C259" s="53" t="s">
        <v>668</v>
      </c>
    </row>
    <row r="260" spans="2:3">
      <c r="B260" s="52" t="s">
        <v>665</v>
      </c>
      <c r="C260" s="53" t="s">
        <v>669</v>
      </c>
    </row>
    <row r="261" spans="2:3">
      <c r="B261" s="52" t="s">
        <v>665</v>
      </c>
      <c r="C261" s="53" t="s">
        <v>670</v>
      </c>
    </row>
    <row r="262" spans="2:3">
      <c r="B262" s="52" t="s">
        <v>665</v>
      </c>
      <c r="C262" s="53" t="s">
        <v>671</v>
      </c>
    </row>
    <row r="263" spans="2:3">
      <c r="B263" s="52" t="s">
        <v>665</v>
      </c>
      <c r="C263" s="53" t="s">
        <v>672</v>
      </c>
    </row>
    <row r="264" spans="2:3">
      <c r="B264" s="52" t="s">
        <v>665</v>
      </c>
      <c r="C264" s="53" t="s">
        <v>673</v>
      </c>
    </row>
    <row r="265" spans="2:3">
      <c r="B265" s="52" t="s">
        <v>665</v>
      </c>
      <c r="C265" s="53" t="s">
        <v>674</v>
      </c>
    </row>
    <row r="266" spans="2:3">
      <c r="B266" s="52" t="s">
        <v>665</v>
      </c>
      <c r="C266" s="53" t="s">
        <v>675</v>
      </c>
    </row>
    <row r="267" spans="2:3">
      <c r="B267" s="52" t="s">
        <v>665</v>
      </c>
      <c r="C267" s="53" t="s">
        <v>676</v>
      </c>
    </row>
    <row r="268" spans="2:3">
      <c r="B268" s="52" t="s">
        <v>665</v>
      </c>
      <c r="C268" s="53" t="s">
        <v>677</v>
      </c>
    </row>
    <row r="269" spans="2:3" ht="15" thickBot="1">
      <c r="B269" s="54" t="s">
        <v>665</v>
      </c>
      <c r="C269" s="55" t="s">
        <v>678</v>
      </c>
    </row>
    <row r="270" spans="2:3">
      <c r="B270" s="50" t="s">
        <v>679</v>
      </c>
      <c r="C270" s="51" t="s">
        <v>680</v>
      </c>
    </row>
    <row r="271" spans="2:3">
      <c r="B271" s="52" t="s">
        <v>679</v>
      </c>
      <c r="C271" s="53" t="s">
        <v>681</v>
      </c>
    </row>
    <row r="272" spans="2:3">
      <c r="B272" s="52" t="s">
        <v>679</v>
      </c>
      <c r="C272" s="53" t="s">
        <v>682</v>
      </c>
    </row>
    <row r="273" spans="2:3">
      <c r="B273" s="52" t="s">
        <v>679</v>
      </c>
      <c r="C273" s="53" t="s">
        <v>683</v>
      </c>
    </row>
    <row r="274" spans="2:3">
      <c r="B274" s="52" t="s">
        <v>679</v>
      </c>
      <c r="C274" s="53" t="s">
        <v>684</v>
      </c>
    </row>
    <row r="275" spans="2:3">
      <c r="B275" s="52" t="s">
        <v>679</v>
      </c>
      <c r="C275" s="53" t="s">
        <v>685</v>
      </c>
    </row>
    <row r="276" spans="2:3">
      <c r="B276" s="52" t="s">
        <v>679</v>
      </c>
      <c r="C276" s="53" t="s">
        <v>686</v>
      </c>
    </row>
    <row r="277" spans="2:3">
      <c r="B277" s="52" t="s">
        <v>679</v>
      </c>
      <c r="C277" s="53" t="s">
        <v>687</v>
      </c>
    </row>
    <row r="278" spans="2:3" ht="15" thickBot="1">
      <c r="B278" s="54" t="s">
        <v>679</v>
      </c>
      <c r="C278" s="55" t="s">
        <v>688</v>
      </c>
    </row>
    <row r="279" spans="2:3">
      <c r="B279" s="50" t="s">
        <v>689</v>
      </c>
      <c r="C279" s="51" t="s">
        <v>690</v>
      </c>
    </row>
    <row r="280" spans="2:3">
      <c r="B280" s="52" t="s">
        <v>689</v>
      </c>
      <c r="C280" s="53" t="s">
        <v>691</v>
      </c>
    </row>
    <row r="281" spans="2:3" ht="15" thickBot="1">
      <c r="B281" s="54" t="s">
        <v>689</v>
      </c>
      <c r="C281" s="55" t="s">
        <v>692</v>
      </c>
    </row>
    <row r="282" spans="2:3">
      <c r="B282" s="50" t="s">
        <v>693</v>
      </c>
      <c r="C282" s="51" t="s">
        <v>694</v>
      </c>
    </row>
    <row r="283" spans="2:3">
      <c r="B283" s="62" t="s">
        <v>693</v>
      </c>
      <c r="C283" s="66" t="s">
        <v>695</v>
      </c>
    </row>
    <row r="284" spans="2:3">
      <c r="B284" s="52" t="s">
        <v>693</v>
      </c>
      <c r="C284" s="53" t="s">
        <v>696</v>
      </c>
    </row>
    <row r="285" spans="2:3" ht="15" thickBot="1">
      <c r="B285" s="54" t="s">
        <v>693</v>
      </c>
      <c r="C285" s="55" t="s">
        <v>697</v>
      </c>
    </row>
  </sheetData>
  <customSheetViews>
    <customSheetView guid="{60B658FF-8995-4732-960C-78FBAD34AA4D}" hiddenRows="1">
      <pane ySplit="3" topLeftCell="A5" activePane="bottomLeft" state="frozen"/>
      <selection pane="bottomLeft"/>
      <pageMargins left="0" right="0" top="0" bottom="0" header="0" footer="0"/>
      <pageSetup paperSize="9" orientation="portrait" r:id="rId1"/>
      <headerFooter alignWithMargins="0">
        <oddHeader>&amp;A</oddHeader>
        <oddFooter>Page &amp;P</oddFooter>
      </headerFooter>
    </customSheetView>
    <customSheetView guid="{E0624EB1-8E89-4C6D-B311-89CC0F48B793}" hiddenRows="1">
      <pane ySplit="3" topLeftCell="A5" activePane="bottomLeft" state="frozen"/>
      <selection pane="bottomLeft" activeCell="B39" sqref="B39"/>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election activeCell="A2" sqref="A2"/>
    </sheetView>
  </sheetViews>
  <sheetFormatPr defaultRowHeight="14.25"/>
  <cols>
    <col min="1" max="1" width="1.625" customWidth="1"/>
    <col min="2" max="2" width="59.375" bestFit="1" customWidth="1"/>
    <col min="3" max="3" width="21" bestFit="1" customWidth="1"/>
  </cols>
  <sheetData>
    <row r="1" spans="2:3" ht="18.75">
      <c r="B1" s="13" t="s">
        <v>698</v>
      </c>
    </row>
    <row r="2" spans="2:3">
      <c r="B2" s="97" t="s">
        <v>699</v>
      </c>
      <c r="C2" s="22" t="s">
        <v>229</v>
      </c>
    </row>
    <row r="3" spans="2:3">
      <c r="B3" s="96" t="s">
        <v>700</v>
      </c>
      <c r="C3" s="22"/>
    </row>
    <row r="4" spans="2:3">
      <c r="B4" s="96" t="s">
        <v>100</v>
      </c>
      <c r="C4" s="22"/>
    </row>
    <row r="5" spans="2:3">
      <c r="B5" s="96" t="s">
        <v>701</v>
      </c>
      <c r="C5" s="22"/>
    </row>
    <row r="6" spans="2:3">
      <c r="B6" s="96" t="s">
        <v>702</v>
      </c>
      <c r="C6" s="22"/>
    </row>
    <row r="7" spans="2:3">
      <c r="B7" s="96" t="s">
        <v>703</v>
      </c>
      <c r="C7" s="22"/>
    </row>
    <row r="8" spans="2:3">
      <c r="B8" s="96" t="s">
        <v>704</v>
      </c>
      <c r="C8" s="22"/>
    </row>
    <row r="9" spans="2:3">
      <c r="B9" s="96" t="s">
        <v>705</v>
      </c>
      <c r="C9" s="22"/>
    </row>
    <row r="10" spans="2:3">
      <c r="B10" s="96" t="s">
        <v>706</v>
      </c>
      <c r="C10" s="22"/>
    </row>
    <row r="11" spans="2:3">
      <c r="B11" s="96" t="s">
        <v>707</v>
      </c>
      <c r="C11" s="22"/>
    </row>
    <row r="12" spans="2:3">
      <c r="B12" s="96" t="s">
        <v>708</v>
      </c>
      <c r="C12" s="22"/>
    </row>
    <row r="13" spans="2:3">
      <c r="B13" s="96" t="s">
        <v>709</v>
      </c>
      <c r="C13" s="22"/>
    </row>
    <row r="14" spans="2:3">
      <c r="B14" s="96" t="s">
        <v>710</v>
      </c>
      <c r="C14" s="22"/>
    </row>
    <row r="15" spans="2:3">
      <c r="B15" s="96" t="s">
        <v>711</v>
      </c>
      <c r="C15" s="22"/>
    </row>
    <row r="16" spans="2:3">
      <c r="B16" s="96" t="s">
        <v>712</v>
      </c>
      <c r="C16" s="22"/>
    </row>
    <row r="17" spans="2:3">
      <c r="B17" s="96" t="s">
        <v>713</v>
      </c>
      <c r="C17" s="22"/>
    </row>
    <row r="18" spans="2:3">
      <c r="B18" s="96" t="s">
        <v>714</v>
      </c>
      <c r="C18" s="22"/>
    </row>
    <row r="19" spans="2:3">
      <c r="B19" s="96" t="s">
        <v>715</v>
      </c>
      <c r="C19" s="22"/>
    </row>
    <row r="20" spans="2:3">
      <c r="B20" s="96" t="s">
        <v>716</v>
      </c>
      <c r="C20" s="22"/>
    </row>
    <row r="21" spans="2:3">
      <c r="B21" s="96" t="s">
        <v>717</v>
      </c>
      <c r="C21" s="22"/>
    </row>
    <row r="22" spans="2:3">
      <c r="B22" s="96" t="s">
        <v>718</v>
      </c>
      <c r="C22" s="22"/>
    </row>
    <row r="23" spans="2:3">
      <c r="B23" s="96" t="s">
        <v>719</v>
      </c>
      <c r="C23" s="22"/>
    </row>
    <row r="24" spans="2:3">
      <c r="B24" s="96" t="s">
        <v>720</v>
      </c>
      <c r="C24" s="22"/>
    </row>
    <row r="25" spans="2:3">
      <c r="B25" s="96" t="s">
        <v>721</v>
      </c>
      <c r="C25" s="22"/>
    </row>
    <row r="26" spans="2:3">
      <c r="B26" s="96" t="s">
        <v>722</v>
      </c>
      <c r="C26" s="22"/>
    </row>
    <row r="27" spans="2:3">
      <c r="B27" s="96" t="s">
        <v>723</v>
      </c>
      <c r="C27" s="22"/>
    </row>
    <row r="28" spans="2:3">
      <c r="B28" s="96" t="s">
        <v>724</v>
      </c>
      <c r="C28" s="22"/>
    </row>
    <row r="29" spans="2:3">
      <c r="B29" s="96" t="s">
        <v>725</v>
      </c>
      <c r="C29" s="22"/>
    </row>
    <row r="30" spans="2:3">
      <c r="B30" s="96" t="s">
        <v>726</v>
      </c>
      <c r="C30" s="22"/>
    </row>
    <row r="31" spans="2:3">
      <c r="B31" s="96" t="s">
        <v>727</v>
      </c>
      <c r="C31" s="22"/>
    </row>
    <row r="32" spans="2:3">
      <c r="B32" s="96" t="s">
        <v>728</v>
      </c>
      <c r="C32" s="22"/>
    </row>
    <row r="33" spans="2:3">
      <c r="B33" s="96" t="s">
        <v>729</v>
      </c>
      <c r="C33" s="22"/>
    </row>
    <row r="34" spans="2:3">
      <c r="B34" s="96" t="s">
        <v>730</v>
      </c>
      <c r="C34" s="22"/>
    </row>
    <row r="35" spans="2:3">
      <c r="B35" s="96" t="s">
        <v>731</v>
      </c>
      <c r="C35" s="22"/>
    </row>
    <row r="36" spans="2:3">
      <c r="B36" s="96" t="s">
        <v>732</v>
      </c>
      <c r="C36" s="22"/>
    </row>
    <row r="37" spans="2:3">
      <c r="B37" s="96" t="s">
        <v>733</v>
      </c>
      <c r="C37" s="22"/>
    </row>
    <row r="38" spans="2:3">
      <c r="B38" s="96" t="s">
        <v>734</v>
      </c>
      <c r="C38" s="22"/>
    </row>
    <row r="39" spans="2:3">
      <c r="B39" s="96" t="s">
        <v>735</v>
      </c>
      <c r="C39" s="22"/>
    </row>
    <row r="40" spans="2:3">
      <c r="B40" s="96" t="s">
        <v>736</v>
      </c>
      <c r="C40" s="22"/>
    </row>
    <row r="41" spans="2:3">
      <c r="B41" s="96" t="s">
        <v>737</v>
      </c>
      <c r="C41" s="22"/>
    </row>
    <row r="42" spans="2:3">
      <c r="B42" s="96" t="s">
        <v>738</v>
      </c>
      <c r="C42" s="22"/>
    </row>
    <row r="43" spans="2:3">
      <c r="B43" s="96" t="s">
        <v>739</v>
      </c>
      <c r="C43" s="22"/>
    </row>
    <row r="44" spans="2:3">
      <c r="B44" s="96" t="s">
        <v>740</v>
      </c>
      <c r="C44" s="22"/>
    </row>
    <row r="45" spans="2:3">
      <c r="B45" s="96" t="s">
        <v>741</v>
      </c>
      <c r="C45" s="22"/>
    </row>
    <row r="46" spans="2:3">
      <c r="B46" s="96" t="s">
        <v>742</v>
      </c>
      <c r="C46" s="22"/>
    </row>
    <row r="47" spans="2:3">
      <c r="B47" s="96" t="s">
        <v>743</v>
      </c>
      <c r="C47" s="22"/>
    </row>
    <row r="48" spans="2:3">
      <c r="B48" s="96" t="s">
        <v>744</v>
      </c>
      <c r="C48" s="22"/>
    </row>
    <row r="49" spans="2:3">
      <c r="B49" s="96" t="s">
        <v>745</v>
      </c>
      <c r="C49" s="22"/>
    </row>
    <row r="50" spans="2:3">
      <c r="B50" s="96" t="s">
        <v>746</v>
      </c>
      <c r="C50" s="22"/>
    </row>
    <row r="51" spans="2:3">
      <c r="B51" s="96" t="s">
        <v>747</v>
      </c>
      <c r="C51" s="22"/>
    </row>
    <row r="52" spans="2:3">
      <c r="B52" s="96" t="s">
        <v>748</v>
      </c>
      <c r="C52" s="22"/>
    </row>
    <row r="53" spans="2:3">
      <c r="B53" s="96" t="s">
        <v>749</v>
      </c>
      <c r="C53" s="22"/>
    </row>
    <row r="54" spans="2:3">
      <c r="B54" s="96" t="s">
        <v>750</v>
      </c>
      <c r="C54" s="22"/>
    </row>
    <row r="55" spans="2:3">
      <c r="B55" s="96" t="s">
        <v>751</v>
      </c>
      <c r="C55" s="22"/>
    </row>
    <row r="56" spans="2:3">
      <c r="B56" s="96" t="s">
        <v>752</v>
      </c>
      <c r="C56" s="22"/>
    </row>
    <row r="57" spans="2:3">
      <c r="B57" s="96" t="s">
        <v>753</v>
      </c>
      <c r="C57" s="22"/>
    </row>
    <row r="58" spans="2:3">
      <c r="B58" s="96" t="s">
        <v>754</v>
      </c>
      <c r="C58" s="22"/>
    </row>
    <row r="59" spans="2:3">
      <c r="B59" s="96" t="s">
        <v>755</v>
      </c>
      <c r="C59" s="22"/>
    </row>
    <row r="60" spans="2:3">
      <c r="B60" s="96" t="s">
        <v>756</v>
      </c>
      <c r="C60" s="22"/>
    </row>
    <row r="61" spans="2:3">
      <c r="B61" s="96" t="s">
        <v>757</v>
      </c>
      <c r="C61" s="22"/>
    </row>
    <row r="62" spans="2:3">
      <c r="B62" s="96" t="s">
        <v>758</v>
      </c>
      <c r="C62" s="22"/>
    </row>
    <row r="63" spans="2:3">
      <c r="B63" s="96" t="s">
        <v>759</v>
      </c>
      <c r="C63" s="22"/>
    </row>
    <row r="64" spans="2:3">
      <c r="B64" s="96" t="s">
        <v>760</v>
      </c>
      <c r="C64" s="22"/>
    </row>
    <row r="65" spans="2:3">
      <c r="B65" s="96" t="s">
        <v>761</v>
      </c>
      <c r="C65" s="22"/>
    </row>
    <row r="66" spans="2:3">
      <c r="B66" s="96" t="s">
        <v>762</v>
      </c>
      <c r="C66" s="22"/>
    </row>
    <row r="67" spans="2:3">
      <c r="B67" s="96" t="s">
        <v>763</v>
      </c>
      <c r="C67" s="22"/>
    </row>
    <row r="68" spans="2:3">
      <c r="B68" s="96" t="s">
        <v>764</v>
      </c>
      <c r="C68" s="22"/>
    </row>
    <row r="69" spans="2:3">
      <c r="B69" s="96" t="s">
        <v>765</v>
      </c>
      <c r="C69" s="22"/>
    </row>
    <row r="70" spans="2:3">
      <c r="B70" s="96" t="s">
        <v>766</v>
      </c>
      <c r="C70" s="22"/>
    </row>
    <row r="71" spans="2:3">
      <c r="B71" s="96" t="s">
        <v>767</v>
      </c>
      <c r="C71" s="22"/>
    </row>
    <row r="72" spans="2:3">
      <c r="B72" s="96" t="s">
        <v>768</v>
      </c>
      <c r="C72" s="22"/>
    </row>
    <row r="73" spans="2:3">
      <c r="B73" s="96" t="s">
        <v>769</v>
      </c>
      <c r="C73" s="22"/>
    </row>
    <row r="74" spans="2:3">
      <c r="B74" s="96" t="s">
        <v>770</v>
      </c>
      <c r="C74" s="22"/>
    </row>
    <row r="75" spans="2:3">
      <c r="B75" s="96" t="s">
        <v>771</v>
      </c>
      <c r="C75" s="22"/>
    </row>
    <row r="76" spans="2:3">
      <c r="B76" s="96" t="s">
        <v>772</v>
      </c>
      <c r="C76" s="22"/>
    </row>
    <row r="77" spans="2:3">
      <c r="B77" s="96" t="s">
        <v>773</v>
      </c>
      <c r="C77" s="22"/>
    </row>
    <row r="78" spans="2:3">
      <c r="B78" s="96" t="s">
        <v>774</v>
      </c>
      <c r="C78" s="22"/>
    </row>
    <row r="79" spans="2:3">
      <c r="B79" s="96" t="s">
        <v>775</v>
      </c>
      <c r="C79" s="22"/>
    </row>
    <row r="80" spans="2:3">
      <c r="B80" s="96" t="s">
        <v>776</v>
      </c>
      <c r="C80" s="22"/>
    </row>
    <row r="81" spans="2:3">
      <c r="B81" s="96" t="s">
        <v>777</v>
      </c>
      <c r="C81" s="22"/>
    </row>
    <row r="82" spans="2:3">
      <c r="B82" s="96" t="s">
        <v>778</v>
      </c>
      <c r="C82" s="22"/>
    </row>
    <row r="83" spans="2:3">
      <c r="B83" s="96" t="s">
        <v>779</v>
      </c>
      <c r="C83" s="22"/>
    </row>
    <row r="84" spans="2:3">
      <c r="B84" s="96" t="s">
        <v>780</v>
      </c>
      <c r="C84" s="22"/>
    </row>
    <row r="85" spans="2:3">
      <c r="B85" s="96" t="s">
        <v>781</v>
      </c>
      <c r="C85" s="22"/>
    </row>
    <row r="86" spans="2:3">
      <c r="B86" s="96" t="s">
        <v>782</v>
      </c>
      <c r="C86" s="22"/>
    </row>
    <row r="87" spans="2:3">
      <c r="B87" s="96" t="s">
        <v>783</v>
      </c>
      <c r="C87" s="22"/>
    </row>
    <row r="88" spans="2:3">
      <c r="B88" s="96" t="s">
        <v>784</v>
      </c>
      <c r="C88" s="22"/>
    </row>
    <row r="89" spans="2:3">
      <c r="B89" s="96" t="s">
        <v>785</v>
      </c>
      <c r="C89" s="22"/>
    </row>
    <row r="90" spans="2:3">
      <c r="B90" s="96" t="s">
        <v>786</v>
      </c>
      <c r="C90" s="22"/>
    </row>
    <row r="91" spans="2:3">
      <c r="B91" s="96" t="s">
        <v>787</v>
      </c>
      <c r="C91" s="22"/>
    </row>
    <row r="92" spans="2:3">
      <c r="B92" s="96" t="s">
        <v>788</v>
      </c>
      <c r="C92" s="22"/>
    </row>
    <row r="93" spans="2:3">
      <c r="B93" s="96" t="s">
        <v>789</v>
      </c>
      <c r="C93" s="22"/>
    </row>
    <row r="94" spans="2:3">
      <c r="B94" s="96" t="s">
        <v>790</v>
      </c>
      <c r="C94" s="22"/>
    </row>
    <row r="95" spans="2:3">
      <c r="B95" s="96" t="s">
        <v>791</v>
      </c>
      <c r="C95" s="22"/>
    </row>
    <row r="96" spans="2:3">
      <c r="B96" s="96" t="s">
        <v>792</v>
      </c>
      <c r="C96" s="22"/>
    </row>
    <row r="97" spans="2:3">
      <c r="B97" s="96" t="s">
        <v>793</v>
      </c>
      <c r="C97" s="22"/>
    </row>
    <row r="98" spans="2:3">
      <c r="B98" s="96" t="s">
        <v>794</v>
      </c>
      <c r="C98" s="22"/>
    </row>
    <row r="99" spans="2:3">
      <c r="B99" s="96" t="s">
        <v>795</v>
      </c>
      <c r="C99" s="22"/>
    </row>
    <row r="100" spans="2:3">
      <c r="B100" s="96" t="s">
        <v>796</v>
      </c>
      <c r="C100" s="22"/>
    </row>
    <row r="101" spans="2:3">
      <c r="B101" s="96" t="s">
        <v>797</v>
      </c>
      <c r="C101" s="22"/>
    </row>
    <row r="102" spans="2:3">
      <c r="B102" s="96" t="s">
        <v>798</v>
      </c>
      <c r="C102" s="22"/>
    </row>
    <row r="103" spans="2:3">
      <c r="B103" s="96" t="s">
        <v>799</v>
      </c>
      <c r="C103" s="22"/>
    </row>
    <row r="104" spans="2:3">
      <c r="B104" s="96" t="s">
        <v>800</v>
      </c>
      <c r="C104" s="22"/>
    </row>
    <row r="105" spans="2:3">
      <c r="B105" s="96" t="s">
        <v>801</v>
      </c>
      <c r="C105" s="22"/>
    </row>
    <row r="106" spans="2:3">
      <c r="B106" s="96" t="s">
        <v>802</v>
      </c>
      <c r="C106" s="22"/>
    </row>
    <row r="107" spans="2:3">
      <c r="B107" s="96" t="s">
        <v>803</v>
      </c>
      <c r="C107" s="22"/>
    </row>
    <row r="108" spans="2:3">
      <c r="B108" s="96" t="s">
        <v>804</v>
      </c>
      <c r="C108" s="22"/>
    </row>
    <row r="109" spans="2:3">
      <c r="B109" s="96" t="s">
        <v>805</v>
      </c>
      <c r="C109" s="22"/>
    </row>
    <row r="110" spans="2:3">
      <c r="B110" s="96" t="s">
        <v>806</v>
      </c>
      <c r="C110" s="22"/>
    </row>
    <row r="111" spans="2:3">
      <c r="B111" s="96" t="s">
        <v>807</v>
      </c>
      <c r="C111" s="22"/>
    </row>
    <row r="112" spans="2:3">
      <c r="B112" s="96" t="s">
        <v>808</v>
      </c>
      <c r="C112" s="22"/>
    </row>
    <row r="113" spans="2:3">
      <c r="B113" s="96" t="s">
        <v>809</v>
      </c>
      <c r="C113" s="22"/>
    </row>
    <row r="114" spans="2:3">
      <c r="B114" s="96" t="s">
        <v>810</v>
      </c>
      <c r="C114" s="22"/>
    </row>
    <row r="115" spans="2:3">
      <c r="B115" s="96" t="s">
        <v>811</v>
      </c>
      <c r="C115" s="22"/>
    </row>
    <row r="116" spans="2:3">
      <c r="B116" s="96" t="s">
        <v>812</v>
      </c>
      <c r="C116" s="22"/>
    </row>
    <row r="117" spans="2:3">
      <c r="B117" s="96" t="s">
        <v>813</v>
      </c>
      <c r="C117" s="22"/>
    </row>
    <row r="118" spans="2:3">
      <c r="B118" s="96" t="s">
        <v>814</v>
      </c>
      <c r="C118" s="22"/>
    </row>
    <row r="119" spans="2:3">
      <c r="B119" s="96" t="s">
        <v>815</v>
      </c>
      <c r="C119" s="22"/>
    </row>
    <row r="120" spans="2:3">
      <c r="B120" s="96" t="s">
        <v>816</v>
      </c>
      <c r="C120" s="22"/>
    </row>
    <row r="121" spans="2:3">
      <c r="B121" s="96" t="s">
        <v>817</v>
      </c>
      <c r="C121" s="22"/>
    </row>
    <row r="122" spans="2:3">
      <c r="B122" s="96" t="s">
        <v>818</v>
      </c>
      <c r="C122" s="22"/>
    </row>
    <row r="123" spans="2:3">
      <c r="B123" s="96" t="s">
        <v>819</v>
      </c>
      <c r="C123" s="22"/>
    </row>
    <row r="124" spans="2:3">
      <c r="B124" s="96" t="s">
        <v>820</v>
      </c>
      <c r="C124" s="22"/>
    </row>
    <row r="125" spans="2:3">
      <c r="B125" s="96" t="s">
        <v>821</v>
      </c>
      <c r="C125" s="22"/>
    </row>
    <row r="126" spans="2:3">
      <c r="B126" s="96" t="s">
        <v>822</v>
      </c>
      <c r="C126" s="22"/>
    </row>
    <row r="127" spans="2:3">
      <c r="B127" s="96" t="s">
        <v>823</v>
      </c>
      <c r="C127" s="22"/>
    </row>
    <row r="128" spans="2:3">
      <c r="B128" s="96" t="s">
        <v>824</v>
      </c>
      <c r="C128" s="22"/>
    </row>
    <row r="129" spans="2:3">
      <c r="B129" s="96" t="s">
        <v>825</v>
      </c>
      <c r="C129" s="22"/>
    </row>
    <row r="130" spans="2:3">
      <c r="B130" s="96" t="s">
        <v>826</v>
      </c>
      <c r="C130" s="22"/>
    </row>
    <row r="131" spans="2:3">
      <c r="B131" s="96" t="s">
        <v>827</v>
      </c>
      <c r="C131" s="22"/>
    </row>
    <row r="132" spans="2:3">
      <c r="B132" s="96" t="s">
        <v>828</v>
      </c>
      <c r="C132" s="22"/>
    </row>
    <row r="133" spans="2:3">
      <c r="B133" s="96" t="s">
        <v>829</v>
      </c>
      <c r="C133" s="22"/>
    </row>
    <row r="134" spans="2:3">
      <c r="B134" s="96" t="s">
        <v>830</v>
      </c>
      <c r="C134" s="22"/>
    </row>
    <row r="135" spans="2:3">
      <c r="B135" s="96" t="s">
        <v>831</v>
      </c>
      <c r="C135" s="22"/>
    </row>
    <row r="136" spans="2:3">
      <c r="B136" s="96" t="s">
        <v>832</v>
      </c>
      <c r="C136" s="22"/>
    </row>
    <row r="137" spans="2:3">
      <c r="B137" s="96" t="s">
        <v>833</v>
      </c>
      <c r="C137" s="22"/>
    </row>
    <row r="138" spans="2:3">
      <c r="B138" s="96" t="s">
        <v>834</v>
      </c>
      <c r="C138" s="22"/>
    </row>
    <row r="139" spans="2:3">
      <c r="B139" s="96" t="s">
        <v>835</v>
      </c>
      <c r="C139" s="22"/>
    </row>
    <row r="140" spans="2:3">
      <c r="B140" s="96" t="s">
        <v>836</v>
      </c>
      <c r="C140" s="22"/>
    </row>
    <row r="141" spans="2:3">
      <c r="B141" s="96" t="s">
        <v>837</v>
      </c>
      <c r="C141" s="22"/>
    </row>
    <row r="142" spans="2:3">
      <c r="B142" s="96" t="s">
        <v>838</v>
      </c>
      <c r="C142" s="22"/>
    </row>
    <row r="143" spans="2:3">
      <c r="B143" s="96" t="s">
        <v>839</v>
      </c>
      <c r="C143" s="22" t="s">
        <v>840</v>
      </c>
    </row>
    <row r="144" spans="2:3">
      <c r="B144" s="96" t="s">
        <v>841</v>
      </c>
      <c r="C144" s="22" t="s">
        <v>840</v>
      </c>
    </row>
    <row r="145" spans="2:3">
      <c r="B145" s="96" t="s">
        <v>842</v>
      </c>
      <c r="C145" s="22" t="s">
        <v>840</v>
      </c>
    </row>
    <row r="146" spans="2:3">
      <c r="B146" s="96" t="s">
        <v>843</v>
      </c>
      <c r="C146" s="22" t="s">
        <v>840</v>
      </c>
    </row>
    <row r="147" spans="2:3">
      <c r="B147" s="96" t="s">
        <v>844</v>
      </c>
      <c r="C147" s="22" t="s">
        <v>840</v>
      </c>
    </row>
    <row r="148" spans="2:3">
      <c r="B148" s="96" t="s">
        <v>845</v>
      </c>
      <c r="C148" s="22" t="s">
        <v>840</v>
      </c>
    </row>
    <row r="149" spans="2:3">
      <c r="B149" s="96" t="s">
        <v>846</v>
      </c>
      <c r="C149" s="22" t="s">
        <v>840</v>
      </c>
    </row>
    <row r="150" spans="2:3">
      <c r="B150" s="96" t="s">
        <v>847</v>
      </c>
      <c r="C150" s="22" t="s">
        <v>840</v>
      </c>
    </row>
    <row r="151" spans="2:3">
      <c r="B151" s="96" t="s">
        <v>848</v>
      </c>
      <c r="C151" s="22" t="s">
        <v>840</v>
      </c>
    </row>
    <row r="152" spans="2:3">
      <c r="B152" s="96" t="s">
        <v>849</v>
      </c>
      <c r="C152" s="22" t="s">
        <v>840</v>
      </c>
    </row>
    <row r="153" spans="2:3">
      <c r="B153" s="96" t="s">
        <v>850</v>
      </c>
      <c r="C153" s="22" t="s">
        <v>840</v>
      </c>
    </row>
    <row r="154" spans="2:3">
      <c r="B154" s="96" t="s">
        <v>851</v>
      </c>
      <c r="C154" s="22" t="s">
        <v>840</v>
      </c>
    </row>
    <row r="155" spans="2:3">
      <c r="B155" s="96" t="s">
        <v>852</v>
      </c>
      <c r="C155" s="22" t="s">
        <v>840</v>
      </c>
    </row>
    <row r="156" spans="2:3">
      <c r="B156" s="96" t="s">
        <v>853</v>
      </c>
      <c r="C156" s="22" t="s">
        <v>840</v>
      </c>
    </row>
    <row r="157" spans="2:3">
      <c r="B157" s="96" t="s">
        <v>854</v>
      </c>
      <c r="C157" s="22" t="s">
        <v>840</v>
      </c>
    </row>
    <row r="158" spans="2:3">
      <c r="B158" s="96" t="s">
        <v>855</v>
      </c>
      <c r="C158" s="22"/>
    </row>
    <row r="159" spans="2:3">
      <c r="B159" s="96" t="s">
        <v>856</v>
      </c>
      <c r="C159" s="22" t="s">
        <v>840</v>
      </c>
    </row>
    <row r="160" spans="2:3">
      <c r="B160" s="96" t="s">
        <v>857</v>
      </c>
      <c r="C160" s="22" t="s">
        <v>840</v>
      </c>
    </row>
    <row r="161" spans="2:3">
      <c r="B161" s="96" t="s">
        <v>858</v>
      </c>
      <c r="C161" s="22" t="s">
        <v>840</v>
      </c>
    </row>
    <row r="162" spans="2:3">
      <c r="B162" s="96" t="s">
        <v>859</v>
      </c>
      <c r="C162" s="22" t="s">
        <v>840</v>
      </c>
    </row>
    <row r="163" spans="2:3">
      <c r="B163" s="96" t="s">
        <v>860</v>
      </c>
      <c r="C163" s="22" t="s">
        <v>840</v>
      </c>
    </row>
    <row r="164" spans="2:3">
      <c r="B164" s="96" t="s">
        <v>861</v>
      </c>
      <c r="C164" s="22" t="s">
        <v>840</v>
      </c>
    </row>
    <row r="165" spans="2:3">
      <c r="B165" s="96" t="s">
        <v>862</v>
      </c>
      <c r="C165" s="22"/>
    </row>
    <row r="166" spans="2:3">
      <c r="B166" s="96" t="s">
        <v>863</v>
      </c>
      <c r="C166" s="22"/>
    </row>
    <row r="167" spans="2:3">
      <c r="B167" s="96" t="s">
        <v>864</v>
      </c>
      <c r="C167" s="22"/>
    </row>
    <row r="168" spans="2:3">
      <c r="B168" s="96" t="s">
        <v>865</v>
      </c>
      <c r="C168" s="22"/>
    </row>
    <row r="169" spans="2:3">
      <c r="B169" s="96" t="s">
        <v>866</v>
      </c>
      <c r="C169" s="22"/>
    </row>
    <row r="170" spans="2:3">
      <c r="B170" s="96" t="s">
        <v>867</v>
      </c>
      <c r="C170" s="22" t="s">
        <v>840</v>
      </c>
    </row>
    <row r="171" spans="2:3">
      <c r="B171" s="96" t="s">
        <v>868</v>
      </c>
      <c r="C171" s="22" t="s">
        <v>840</v>
      </c>
    </row>
    <row r="172" spans="2:3">
      <c r="B172" s="96" t="s">
        <v>869</v>
      </c>
      <c r="C172" s="22" t="s">
        <v>840</v>
      </c>
    </row>
    <row r="173" spans="2:3">
      <c r="B173" s="96" t="s">
        <v>870</v>
      </c>
      <c r="C173" s="22" t="s">
        <v>840</v>
      </c>
    </row>
    <row r="174" spans="2:3">
      <c r="B174" s="96" t="s">
        <v>871</v>
      </c>
      <c r="C174" s="22" t="s">
        <v>840</v>
      </c>
    </row>
    <row r="175" spans="2:3">
      <c r="B175" s="96" t="s">
        <v>872</v>
      </c>
      <c r="C175" s="22" t="s">
        <v>840</v>
      </c>
    </row>
    <row r="176" spans="2:3">
      <c r="B176" s="96" t="s">
        <v>873</v>
      </c>
      <c r="C176" s="22" t="s">
        <v>840</v>
      </c>
    </row>
    <row r="177" spans="2:3">
      <c r="B177" s="96" t="s">
        <v>874</v>
      </c>
      <c r="C177" s="22" t="s">
        <v>840</v>
      </c>
    </row>
    <row r="178" spans="2:3">
      <c r="B178" s="96" t="s">
        <v>875</v>
      </c>
      <c r="C178" s="22" t="s">
        <v>840</v>
      </c>
    </row>
    <row r="179" spans="2:3">
      <c r="B179" s="96" t="s">
        <v>876</v>
      </c>
      <c r="C179" s="22" t="s">
        <v>840</v>
      </c>
    </row>
    <row r="180" spans="2:3">
      <c r="B180" s="96" t="s">
        <v>877</v>
      </c>
      <c r="C180" s="22" t="s">
        <v>840</v>
      </c>
    </row>
    <row r="181" spans="2:3">
      <c r="B181" s="96" t="s">
        <v>878</v>
      </c>
      <c r="C181" s="22" t="s">
        <v>840</v>
      </c>
    </row>
    <row r="182" spans="2:3">
      <c r="B182" s="96" t="s">
        <v>879</v>
      </c>
      <c r="C182" s="22" t="s">
        <v>840</v>
      </c>
    </row>
    <row r="183" spans="2:3">
      <c r="B183" s="96" t="s">
        <v>880</v>
      </c>
      <c r="C183" s="22" t="s">
        <v>840</v>
      </c>
    </row>
    <row r="184" spans="2:3">
      <c r="B184" s="96" t="s">
        <v>881</v>
      </c>
      <c r="C184" s="22" t="s">
        <v>840</v>
      </c>
    </row>
    <row r="185" spans="2:3">
      <c r="B185" s="96" t="s">
        <v>882</v>
      </c>
      <c r="C185" s="22" t="s">
        <v>840</v>
      </c>
    </row>
    <row r="186" spans="2:3">
      <c r="B186" s="96" t="s">
        <v>883</v>
      </c>
      <c r="C186" s="22" t="s">
        <v>840</v>
      </c>
    </row>
    <row r="187" spans="2:3">
      <c r="B187" s="96" t="s">
        <v>884</v>
      </c>
      <c r="C187" s="22" t="s">
        <v>840</v>
      </c>
    </row>
    <row r="188" spans="2:3">
      <c r="B188" s="96" t="s">
        <v>868</v>
      </c>
      <c r="C188" s="22" t="s">
        <v>840</v>
      </c>
    </row>
    <row r="189" spans="2:3">
      <c r="B189" s="96" t="s">
        <v>885</v>
      </c>
      <c r="C189" s="22"/>
    </row>
    <row r="190" spans="2:3">
      <c r="B190" s="96" t="s">
        <v>870</v>
      </c>
      <c r="C190" s="22" t="s">
        <v>840</v>
      </c>
    </row>
    <row r="191" spans="2:3">
      <c r="B191" s="96" t="s">
        <v>871</v>
      </c>
      <c r="C191" s="22" t="s">
        <v>840</v>
      </c>
    </row>
    <row r="192" spans="2:3">
      <c r="B192" s="96" t="s">
        <v>872</v>
      </c>
      <c r="C192" s="22" t="s">
        <v>840</v>
      </c>
    </row>
    <row r="193" spans="2:3">
      <c r="B193" s="96" t="s">
        <v>873</v>
      </c>
      <c r="C193" s="22" t="s">
        <v>840</v>
      </c>
    </row>
    <row r="194" spans="2:3">
      <c r="B194" s="96" t="s">
        <v>874</v>
      </c>
      <c r="C194" s="22" t="s">
        <v>840</v>
      </c>
    </row>
    <row r="195" spans="2:3">
      <c r="B195" s="96" t="s">
        <v>875</v>
      </c>
      <c r="C195" s="22" t="s">
        <v>840</v>
      </c>
    </row>
    <row r="196" spans="2:3">
      <c r="B196" s="96" t="s">
        <v>876</v>
      </c>
      <c r="C196" s="22" t="s">
        <v>840</v>
      </c>
    </row>
    <row r="197" spans="2:3">
      <c r="B197" s="96" t="s">
        <v>877</v>
      </c>
      <c r="C197" s="22" t="s">
        <v>840</v>
      </c>
    </row>
    <row r="198" spans="2:3">
      <c r="B198" s="96" t="s">
        <v>878</v>
      </c>
      <c r="C198" s="22" t="s">
        <v>840</v>
      </c>
    </row>
    <row r="199" spans="2:3">
      <c r="B199" s="96" t="s">
        <v>879</v>
      </c>
      <c r="C199" s="22" t="s">
        <v>840</v>
      </c>
    </row>
    <row r="200" spans="2:3">
      <c r="B200" s="96" t="s">
        <v>880</v>
      </c>
      <c r="C200" s="22" t="s">
        <v>840</v>
      </c>
    </row>
    <row r="201" spans="2:3">
      <c r="B201" s="96" t="s">
        <v>881</v>
      </c>
      <c r="C201" s="22" t="s">
        <v>840</v>
      </c>
    </row>
    <row r="202" spans="2:3">
      <c r="B202" s="96" t="s">
        <v>882</v>
      </c>
      <c r="C202" s="22" t="s">
        <v>840</v>
      </c>
    </row>
    <row r="203" spans="2:3">
      <c r="B203" s="96" t="s">
        <v>883</v>
      </c>
      <c r="C203" s="22" t="s">
        <v>840</v>
      </c>
    </row>
    <row r="204" spans="2:3">
      <c r="B204" s="96" t="s">
        <v>884</v>
      </c>
      <c r="C204" s="22" t="s">
        <v>840</v>
      </c>
    </row>
    <row r="205" spans="2:3">
      <c r="B205" s="96" t="s">
        <v>886</v>
      </c>
      <c r="C205" s="22"/>
    </row>
    <row r="206" spans="2:3">
      <c r="B206" s="96" t="s">
        <v>887</v>
      </c>
      <c r="C206" s="22" t="s">
        <v>840</v>
      </c>
    </row>
    <row r="207" spans="2:3">
      <c r="B207" s="96" t="s">
        <v>888</v>
      </c>
      <c r="C207" s="22" t="s">
        <v>840</v>
      </c>
    </row>
    <row r="208" spans="2:3">
      <c r="B208" s="96" t="s">
        <v>889</v>
      </c>
      <c r="C208" s="22"/>
    </row>
    <row r="209" spans="2:3">
      <c r="B209" s="96" t="s">
        <v>888</v>
      </c>
      <c r="C209" s="22" t="s">
        <v>840</v>
      </c>
    </row>
    <row r="210" spans="2:3">
      <c r="B210" s="96" t="s">
        <v>890</v>
      </c>
      <c r="C210" s="22" t="s">
        <v>840</v>
      </c>
    </row>
    <row r="211" spans="2:3">
      <c r="B211" s="96" t="s">
        <v>890</v>
      </c>
      <c r="C211" s="22" t="s">
        <v>840</v>
      </c>
    </row>
    <row r="212" spans="2:3">
      <c r="B212" s="96" t="s">
        <v>887</v>
      </c>
      <c r="C212" s="22" t="s">
        <v>840</v>
      </c>
    </row>
    <row r="213" spans="2:3">
      <c r="B213" s="96" t="s">
        <v>891</v>
      </c>
      <c r="C213" s="22"/>
    </row>
    <row r="214" spans="2:3">
      <c r="B214" s="96" t="s">
        <v>892</v>
      </c>
      <c r="C214" s="22"/>
    </row>
    <row r="215" spans="2:3">
      <c r="B215" s="96" t="s">
        <v>893</v>
      </c>
      <c r="C215" s="22"/>
    </row>
    <row r="216" spans="2:3">
      <c r="B216" s="96" t="s">
        <v>894</v>
      </c>
      <c r="C216" s="22"/>
    </row>
    <row r="217" spans="2:3">
      <c r="B217" s="96" t="s">
        <v>895</v>
      </c>
      <c r="C217" s="22"/>
    </row>
  </sheetData>
  <customSheetViews>
    <customSheetView guid="{60B658FF-8995-4732-960C-78FBAD34AA4D}" hiddenRows="1">
      <selection activeCell="A4" sqref="A4"/>
      <pageMargins left="0" right="0" top="0" bottom="0" header="0" footer="0"/>
    </customSheetView>
    <customSheetView guid="{E0624EB1-8E89-4C6D-B311-89CC0F48B793}"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election activeCell="A2" sqref="A2"/>
    </sheetView>
  </sheetViews>
  <sheetFormatPr defaultColWidth="8.875" defaultRowHeight="14.25"/>
  <cols>
    <col min="1" max="1" width="3" style="2" customWidth="1"/>
    <col min="2" max="2" width="26.75" style="2" customWidth="1"/>
    <col min="3" max="3" width="8.875" style="2" customWidth="1"/>
    <col min="4" max="4" width="15.375" style="2" customWidth="1"/>
    <col min="5" max="16384" width="8.875" style="2"/>
  </cols>
  <sheetData>
    <row r="1" spans="2:3" hidden="1">
      <c r="B1" s="24" t="s">
        <v>26</v>
      </c>
      <c r="C1" s="33">
        <v>-1</v>
      </c>
    </row>
    <row r="2" spans="2:3" customFormat="1" ht="18.75">
      <c r="B2" s="13" t="s">
        <v>896</v>
      </c>
      <c r="C2" s="13"/>
    </row>
    <row r="3" spans="2:3" ht="18.75">
      <c r="B3" s="98" t="s">
        <v>897</v>
      </c>
      <c r="C3" s="13"/>
    </row>
    <row r="4" spans="2:3" ht="18.75">
      <c r="B4" s="98" t="s">
        <v>898</v>
      </c>
      <c r="C4" s="13"/>
    </row>
    <row r="5" spans="2:3" ht="18.75">
      <c r="B5" s="98" t="s">
        <v>81</v>
      </c>
      <c r="C5" s="13"/>
    </row>
    <row r="6" spans="2:3" ht="18.75">
      <c r="B6" s="98" t="s">
        <v>899</v>
      </c>
      <c r="C6" s="13"/>
    </row>
    <row r="7" spans="2:3" ht="18.75">
      <c r="B7" s="98" t="s">
        <v>900</v>
      </c>
      <c r="C7" s="13"/>
    </row>
    <row r="8" spans="2:3" ht="18.75">
      <c r="B8" s="98" t="s">
        <v>901</v>
      </c>
      <c r="C8" s="13"/>
    </row>
    <row r="9" spans="2:3" ht="18.75">
      <c r="B9" s="98" t="s">
        <v>902</v>
      </c>
      <c r="C9" s="13"/>
    </row>
    <row r="10" spans="2:3" ht="18.75">
      <c r="B10" s="98" t="s">
        <v>903</v>
      </c>
      <c r="C10" s="13"/>
    </row>
    <row r="11" spans="2:3" ht="18.75">
      <c r="B11" s="98" t="s">
        <v>904</v>
      </c>
      <c r="C11" s="13"/>
    </row>
    <row r="12" spans="2:3" ht="18.75">
      <c r="B12" s="98" t="s">
        <v>905</v>
      </c>
      <c r="C12" s="13"/>
    </row>
    <row r="13" spans="2:3" ht="18.75">
      <c r="B13" s="98" t="s">
        <v>906</v>
      </c>
      <c r="C13" s="13"/>
    </row>
    <row r="14" spans="2:3" ht="18.75">
      <c r="B14" s="98" t="s">
        <v>907</v>
      </c>
      <c r="C14" s="13"/>
    </row>
    <row r="15" spans="2:3" ht="18.75">
      <c r="B15" s="98" t="s">
        <v>908</v>
      </c>
      <c r="C15" s="13"/>
    </row>
    <row r="16" spans="2:3" ht="18.75">
      <c r="B16" s="98" t="s">
        <v>909</v>
      </c>
      <c r="C16" s="13"/>
    </row>
    <row r="17" spans="2:3" ht="18.75">
      <c r="B17" s="98" t="s">
        <v>910</v>
      </c>
      <c r="C17" s="13"/>
    </row>
    <row r="18" spans="2:3" ht="18.75">
      <c r="B18" s="99" t="s">
        <v>911</v>
      </c>
      <c r="C18" s="13"/>
    </row>
    <row r="19" spans="2:3" ht="18.75">
      <c r="B19" s="98" t="s">
        <v>912</v>
      </c>
      <c r="C19" s="13"/>
    </row>
    <row r="20" spans="2:3" ht="18.75">
      <c r="B20" s="98" t="s">
        <v>913</v>
      </c>
      <c r="C20" s="13"/>
    </row>
    <row r="21" spans="2:3" ht="18.75">
      <c r="B21" s="98" t="s">
        <v>914</v>
      </c>
      <c r="C21" s="13"/>
    </row>
    <row r="22" spans="2:3" ht="18.75">
      <c r="B22" s="98" t="s">
        <v>915</v>
      </c>
      <c r="C22" s="13"/>
    </row>
    <row r="23" spans="2:3" ht="18.75">
      <c r="B23" s="98" t="s">
        <v>916</v>
      </c>
      <c r="C23" s="13"/>
    </row>
    <row r="24" spans="2:3" ht="18.75">
      <c r="B24" s="98" t="s">
        <v>917</v>
      </c>
      <c r="C24" s="13"/>
    </row>
    <row r="25" spans="2:3" ht="18.75">
      <c r="B25" s="99" t="s">
        <v>918</v>
      </c>
      <c r="C25" s="13"/>
    </row>
    <row r="26" spans="2:3" ht="18.75">
      <c r="B26" s="98" t="s">
        <v>919</v>
      </c>
      <c r="C26" s="13"/>
    </row>
    <row r="27" spans="2:3" ht="18.75">
      <c r="B27" s="98" t="s">
        <v>920</v>
      </c>
      <c r="C27" s="13"/>
    </row>
    <row r="28" spans="2:3" ht="18.75">
      <c r="B28" s="98" t="s">
        <v>921</v>
      </c>
      <c r="C28" s="13"/>
    </row>
    <row r="29" spans="2:3" ht="18.75">
      <c r="B29" s="98" t="s">
        <v>922</v>
      </c>
      <c r="C29" s="13"/>
    </row>
    <row r="30" spans="2:3" ht="18.75">
      <c r="C30" s="13"/>
    </row>
    <row r="31" spans="2:3" ht="18.75">
      <c r="C31" s="13"/>
    </row>
    <row r="32" spans="2:3" ht="18.75">
      <c r="C32" s="13"/>
    </row>
    <row r="33" spans="3:3" ht="18.75">
      <c r="C33" s="13"/>
    </row>
  </sheetData>
  <customSheetViews>
    <customSheetView guid="{60B658FF-8995-4732-960C-78FBAD34AA4D}" hiddenRows="1" hiddenColumns="1" topLeftCell="A2">
      <selection activeCell="D18" sqref="D18"/>
      <pageMargins left="0" right="0" top="0" bottom="0" header="0" footer="0"/>
    </customSheetView>
    <customSheetView guid="{E0624EB1-8E89-4C6D-B311-89CC0F48B793}">
      <selection activeCell="D30" sqref="D30"/>
      <pageMargins left="0" right="0" top="0" bottom="0" header="0" footer="0"/>
    </customSheetView>
  </customSheetViews>
  <phoneticPr fontId="3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x4f5c__x6210__x65e5__x4ed8_ xmlns="15d67602-a9f7-4793-a02c-f8b4e38e48f5" xsi:nil="true"/>
    <_Flow_SignoffStatus xmlns="15d67602-a9f7-4793-a02c-f8b4e38e48f5" xsi:nil="true"/>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0" ma:contentTypeDescription="新しいドキュメントを作成します。" ma:contentTypeScope="" ma:versionID="67840ac1b77654e6b090d1f5f857301c">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d318d551a3a08bbabc5253c896aa18be"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_x4f5c__x6210__x65e5__x4ed8_"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x4f5c__x6210__x65e5__x4ed8_" ma:index="21" nillable="true" ma:displayName="作成日付" ma:format="DateTime" ma:internalName="_x4f5c__x6210__x65e5__x4ed8_">
      <xsd:simpleType>
        <xsd:restriction base="dms:DateTime"/>
      </xsd:simpleType>
    </xsd:element>
    <xsd:element name="_Flow_SignoffStatus" ma:index="22" nillable="true" ma:displayName="承認の状態" ma:internalName="_x627f__x8a8d__x306e__x72b6__x614b_">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700ca278-96a9-419a-a1ea-15869c958d42}"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976464-C833-4EC6-98F8-487E29254F92}">
  <ds:schemaRefs>
    <ds:schemaRef ds:uri="http://schemas.microsoft.com/DataMashup"/>
  </ds:schemaRefs>
</ds:datastoreItem>
</file>

<file path=customXml/itemProps2.xml><?xml version="1.0" encoding="utf-8"?>
<ds:datastoreItem xmlns:ds="http://schemas.openxmlformats.org/officeDocument/2006/customXml" ds:itemID="{C033E91A-A6D3-4FAB-B453-6C65ECDC5413}">
  <ds:schemaRefs>
    <ds:schemaRef ds:uri="http://schemas.microsoft.com/sharepoint/v3/contenttype/forms"/>
  </ds:schemaRefs>
</ds:datastoreItem>
</file>

<file path=customXml/itemProps3.xml><?xml version="1.0" encoding="utf-8"?>
<ds:datastoreItem xmlns:ds="http://schemas.openxmlformats.org/officeDocument/2006/customXml" ds:itemID="{B7AFDEEF-DA29-40D2-8083-F318B21620AF}">
  <ds:schemaRefs>
    <ds:schemaRef ds:uri="http://purl.org/dc/dcmitype/"/>
    <ds:schemaRef ds:uri="http://purl.org/dc/elements/1.1/"/>
    <ds:schemaRef ds:uri="079dc812-d362-4b49-8a1c-27de54161c38"/>
    <ds:schemaRef ds:uri="15d67602-a9f7-4793-a02c-f8b4e38e48f5"/>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23E6070F-85FD-4552-A7EE-072876E0F4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履歴書（提出用）</vt:lpstr>
      <vt:lpstr>履歴書（入力例）</vt:lpstr>
      <vt:lpstr>記入要領</vt:lpstr>
      <vt:lpstr>記入漏れ確認</vt:lpstr>
      <vt:lpstr>専門分野一覧</vt:lpstr>
      <vt:lpstr>学位一覧</vt:lpstr>
      <vt:lpstr>在留資格一覧</vt:lpstr>
      <vt:lpstr>専門分野一覧!cd専門分野</vt:lpstr>
      <vt:lpstr>記入要領!Print_Area</vt:lpstr>
      <vt:lpstr>'履歴書（提出用）'!Print_Area</vt:lpstr>
      <vt:lpstr>'履歴書（入力例）'!Print_Area</vt:lpstr>
      <vt:lpstr>専門分野一覧!Print_Titles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熊﨑　雄太　KUMAZAKI Yuta</dc:creator>
  <cp:keywords/>
  <dc:description/>
  <cp:lastModifiedBy>熊﨑　雄太　KUMAZAKI Yuta</cp:lastModifiedBy>
  <cp:revision/>
  <dcterms:created xsi:type="dcterms:W3CDTF">2020-04-10T01:34:14Z</dcterms:created>
  <dcterms:modified xsi:type="dcterms:W3CDTF">2024-07-02T04:22:36Z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18125000</vt:r8>
  </property>
  <property fmtid="{D5CDD505-2E9C-101B-9397-08002B2CF9AE}" pid="4" name="MediaServiceImageTags">
    <vt:lpwstr/>
  </property>
</Properties>
</file>