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613321\Downloads\"/>
    </mc:Choice>
  </mc:AlternateContent>
  <xr:revisionPtr revIDLastSave="0" documentId="13_ncr:1_{6F096E93-DB96-4C04-BA38-1AC12B3AAAC0}" xr6:coauthVersionLast="47" xr6:coauthVersionMax="47" xr10:uidLastSave="{00000000-0000-0000-0000-000000000000}"/>
  <workbookProtection workbookAlgorithmName="SHA-512" workbookHashValue="3M9Zkv4YPHKq2JQzwJlNel/NYubIeezZIUR2HcmAvW29R6WEW8umOpWr71PqIgOsgDM0JC2nIYAK/0WE901Akw==" workbookSaltValue="U4iCvyvJF2nKRKXAbqH/oA==" workbookSpinCount="100000" lockStructure="1"/>
  <bookViews>
    <workbookView xWindow="-110" yWindow="-110" windowWidth="19420" windowHeight="10420" tabRatio="839" xr2:uid="{00000000-000D-0000-FFFF-FFFF00000000}"/>
  </bookViews>
  <sheets>
    <sheet name="使い方" sheetId="17" r:id="rId1"/>
    <sheet name="（提出用）申請時情報フォーム" sheetId="5" r:id="rId2"/>
    <sheet name="アクセス読み取り用" sheetId="6" state="hidden" r:id="rId3"/>
    <sheet name="入力タブ" sheetId="2" state="hidden" r:id="rId4"/>
    <sheet name="研究指導一覧" sheetId="15" r:id="rId5"/>
    <sheet name="学位申請書・誓約書" sheetId="9" r:id="rId6"/>
    <sheet name="博士論文概要書表紙" sheetId="3" r:id="rId7"/>
    <sheet name="研究業績書" sheetId="10" r:id="rId8"/>
    <sheet name="履歴書" sheetId="8" r:id="rId9"/>
    <sheet name="【合否時】博論表紙・内表紙" sheetId="11" r:id="rId10"/>
    <sheet name="【合否時】審査報告書表紙" sheetId="14" r:id="rId11"/>
  </sheets>
  <definedNames>
    <definedName name="_xlnm._FilterDatabase" localSheetId="4" hidden="1">研究指導一覧!$A$1:$H$7</definedName>
    <definedName name="_xlnm.Print_Area" localSheetId="1">'（提出用）申請時情報フォーム'!$A$3:$G$48</definedName>
    <definedName name="_xlnm.Print_Area" localSheetId="5">学位申請書・誓約書!$A$1:$R$45</definedName>
    <definedName name="_xlnm.Print_Area" localSheetId="7">研究業績書!$A$1:$K$113</definedName>
    <definedName name="_xlnm.Print_Area" localSheetId="8">履歴書!$A$1:$AF$64</definedName>
    <definedName name="_xlnm.Print_Titles" localSheetId="7">研究業績書!$1:$5</definedName>
    <definedName name="Z_3E35AAB7_4578_42FA_82DC_9186684AD379_.wvu.Cols" localSheetId="4" hidden="1">研究指導一覧!$C:$G</definedName>
    <definedName name="Z_3E35AAB7_4578_42FA_82DC_9186684AD379_.wvu.FilterData" localSheetId="4" hidden="1">研究指導一覧!$A$1:$F$7</definedName>
    <definedName name="Z_3E35AAB7_4578_42FA_82DC_9186684AD379_.wvu.PrintArea" localSheetId="1" hidden="1">'（提出用）申請時情報フォーム'!$A$1:$G$48</definedName>
    <definedName name="Z_3E35AAB7_4578_42FA_82DC_9186684AD379_.wvu.PrintArea" localSheetId="5" hidden="1">学位申請書・誓約書!$A$1:$R$45</definedName>
    <definedName name="Z_3E35AAB7_4578_42FA_82DC_9186684AD379_.wvu.PrintArea" localSheetId="7" hidden="1">研究業績書!$A$1:$K$113</definedName>
    <definedName name="Z_3E35AAB7_4578_42FA_82DC_9186684AD379_.wvu.PrintArea" localSheetId="8" hidden="1">履歴書!$A$1:$AF$64</definedName>
    <definedName name="Z_3E35AAB7_4578_42FA_82DC_9186684AD379_.wvu.PrintTitles" localSheetId="7" hidden="1">研究業績書!$1:$5</definedName>
    <definedName name="Z_3F53AC2D_B85F_4157_BF89_65B24AE7942F_.wvu.FilterData" localSheetId="4" hidden="1">研究指導一覧!$A$1:$F$7</definedName>
    <definedName name="Z_3F53AC2D_B85F_4157_BF89_65B24AE7942F_.wvu.PrintArea" localSheetId="1" hidden="1">'（提出用）申請時情報フォーム'!$A$1:$G$48</definedName>
    <definedName name="Z_3F53AC2D_B85F_4157_BF89_65B24AE7942F_.wvu.PrintArea" localSheetId="5" hidden="1">学位申請書・誓約書!$A$1:$R$45</definedName>
    <definedName name="Z_3F53AC2D_B85F_4157_BF89_65B24AE7942F_.wvu.PrintArea" localSheetId="7" hidden="1">研究業績書!$A$1:$K$113</definedName>
    <definedName name="Z_3F53AC2D_B85F_4157_BF89_65B24AE7942F_.wvu.PrintArea" localSheetId="8" hidden="1">履歴書!$A$1:$AF$64</definedName>
    <definedName name="Z_3F53AC2D_B85F_4157_BF89_65B24AE7942F_.wvu.PrintTitles" localSheetId="7" hidden="1">研究業績書!$1:$5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customWorkbookViews>
    <customWorkbookView name="事務所用" guid="{3F53AC2D-B85F-4157-BF89-65B24AE7942F}" maximized="1" xWindow="-13" yWindow="-13" windowWidth="2762" windowHeight="1790" tabRatio="839" activeSheetId="5" showComments="commIndAndComment"/>
    <customWorkbookView name="提出用" guid="{3E35AAB7-4578-42FA-82DC-9186684AD379}" maximized="1" xWindow="-13" yWindow="-13" windowWidth="2762" windowHeight="1790" tabRatio="839"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7" i="14" l="1"/>
  <c r="F46" i="11"/>
  <c r="A46" i="11"/>
  <c r="F27" i="14"/>
  <c r="G27" i="3" l="1"/>
  <c r="A27" i="3"/>
  <c r="A10" i="3"/>
  <c r="A13" i="3"/>
  <c r="I6" i="9"/>
  <c r="B3" i="10"/>
  <c r="B17" i="9" l="1"/>
  <c r="AN2" i="6" l="1"/>
  <c r="B26" i="2" l="1"/>
  <c r="BD2" i="6" l="1"/>
  <c r="BB2" i="6"/>
  <c r="AZ2" i="6"/>
  <c r="AX2" i="6"/>
  <c r="BC2" i="6"/>
  <c r="BA2" i="6"/>
  <c r="AY2" i="6"/>
  <c r="AW2" i="6"/>
  <c r="AK2" i="6"/>
  <c r="AJ2" i="6"/>
  <c r="U2" i="6"/>
  <c r="K2" i="6"/>
  <c r="J2" i="6"/>
  <c r="A2" i="6"/>
  <c r="B22" i="2" s="1"/>
  <c r="A1" i="3" l="1"/>
  <c r="A11" i="3"/>
  <c r="X2" i="6" l="1"/>
  <c r="B24" i="2" s="1"/>
  <c r="W2" i="6"/>
  <c r="AV2" i="6" l="1"/>
  <c r="AT2" i="6"/>
  <c r="AU2" i="6"/>
  <c r="AS2" i="6"/>
  <c r="AR2" i="6"/>
  <c r="AQ2" i="6"/>
  <c r="AP2" i="6"/>
  <c r="AO2" i="6"/>
  <c r="AM2" i="6"/>
  <c r="AL2" i="6"/>
  <c r="AI2" i="6"/>
  <c r="AH2" i="6"/>
  <c r="AF2" i="6"/>
  <c r="AG2" i="6"/>
  <c r="AD2" i="6"/>
  <c r="AE2" i="6"/>
  <c r="AC2" i="6"/>
  <c r="Z2" i="6"/>
  <c r="Y2" i="6"/>
  <c r="V2" i="6"/>
  <c r="T2" i="6"/>
  <c r="R2" i="6"/>
  <c r="S2" i="6"/>
  <c r="N2" i="6"/>
  <c r="O2" i="6"/>
  <c r="M2" i="6"/>
  <c r="L2" i="6"/>
  <c r="B21" i="2" s="1"/>
  <c r="H2" i="6"/>
  <c r="F2" i="6"/>
  <c r="I2" i="6"/>
  <c r="G2" i="6"/>
  <c r="E2" i="6"/>
  <c r="D2" i="6"/>
  <c r="B2" i="6"/>
  <c r="B23" i="2" l="1"/>
  <c r="B25" i="2" s="1"/>
  <c r="Q2" i="6"/>
  <c r="P2" i="6"/>
  <c r="C2" i="6"/>
  <c r="I11" i="9"/>
  <c r="B30" i="2" l="1"/>
  <c r="B31" i="2"/>
  <c r="B28" i="2"/>
  <c r="B29" i="2"/>
  <c r="B27" i="2"/>
  <c r="AA12" i="8"/>
  <c r="AA10" i="8"/>
  <c r="N7" i="8"/>
  <c r="D7" i="8"/>
  <c r="B33" i="2" l="1"/>
  <c r="C33" i="2" s="1"/>
  <c r="A21" i="14"/>
  <c r="A22" i="11"/>
  <c r="A21" i="3"/>
  <c r="A22" i="14" l="1"/>
  <c r="A23" i="11"/>
  <c r="A50" i="11" s="1"/>
  <c r="A22" i="3"/>
  <c r="D13" i="8" l="1"/>
  <c r="D11" i="8"/>
  <c r="D10" i="8"/>
  <c r="D9" i="8"/>
  <c r="N8" i="8"/>
  <c r="D8" i="8"/>
  <c r="N6" i="8"/>
  <c r="D6" i="8"/>
  <c r="A2" i="8"/>
  <c r="A41" i="11"/>
  <c r="A49" i="11"/>
  <c r="A8" i="11"/>
  <c r="A38" i="11" s="1"/>
  <c r="A7" i="11"/>
  <c r="A37" i="11" s="1"/>
  <c r="A5" i="11"/>
  <c r="A35" i="11" s="1"/>
  <c r="A4" i="11"/>
  <c r="A34" i="11" s="1"/>
  <c r="A14" i="14"/>
  <c r="A13" i="14"/>
  <c r="A11" i="14"/>
  <c r="A10" i="14"/>
  <c r="A1" i="10"/>
  <c r="A14" i="3"/>
  <c r="F29" i="9"/>
  <c r="E41" i="9"/>
  <c r="F30" i="9"/>
  <c r="F28" i="9"/>
  <c r="F27" i="9"/>
  <c r="B22" i="9"/>
  <c r="I14" i="9"/>
  <c r="I12" i="9"/>
  <c r="I10" i="9"/>
  <c r="A4" i="9"/>
  <c r="A1" i="14"/>
  <c r="A29" i="3"/>
  <c r="AB2" i="6" l="1"/>
  <c r="A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20D027C7-B683-4DC9-9BB9-387D3F9DF3B1}">
      <text>
        <r>
          <rPr>
            <sz val="9"/>
            <color indexed="81"/>
            <rFont val="MS P ゴシック"/>
            <family val="3"/>
            <charset val="128"/>
          </rPr>
          <t>【注意】題目（主題、副題のどちらも）は、和文、英文とも改行しないで入力すること。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O3" authorId="0" shapeId="0" xr:uid="{BA7483AD-292D-48D2-B05D-2F949867C74C}">
      <text>
        <r>
          <rPr>
            <sz val="9"/>
            <color indexed="81"/>
            <rFont val="MS P ゴシック"/>
            <family val="3"/>
            <charset val="128"/>
          </rPr>
          <t>【注意】
1. 必ず年月日の順に入力すること。
2. 「学位申請書・誓約書」の印刷時にも、日付が年月日の順序に表記されているかを確認すること。また、印刷時に曜日が表示されていないが確認すること。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 authorId="0" shapeId="0" xr:uid="{00000000-0006-0000-0500-000001000000}">
      <text>
        <r>
          <rPr>
            <sz val="9"/>
            <color indexed="81"/>
            <rFont val="ＭＳ Ｐゴシック"/>
            <family val="3"/>
            <charset val="128"/>
          </rPr>
          <t>年代の新しい順に、3ページ以内で記入して下さい。</t>
        </r>
      </text>
    </comment>
    <comment ref="B43" authorId="0" shapeId="0" xr:uid="{00000000-0006-0000-0500-000002000000}">
      <text>
        <r>
          <rPr>
            <sz val="9"/>
            <color indexed="81"/>
            <rFont val="ＭＳ Ｐゴシック"/>
            <family val="3"/>
            <charset val="128"/>
          </rPr>
          <t>ページの変わり目には、下罫線を入れて下さい。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熊部　広志</author>
    <author>KUMABE Hiroshi</author>
    <author>0000478237</author>
    <author>FUJIMURA Naho</author>
  </authors>
  <commentList>
    <comment ref="A1" authorId="0" shapeId="0" xr:uid="{00000000-0006-0000-0600-000001000000}">
      <text>
        <r>
          <rPr>
            <sz val="9"/>
            <color indexed="81"/>
            <rFont val="ＭＳ Ｐゴシック"/>
            <family val="3"/>
            <charset val="128"/>
          </rPr>
          <t>履歴書が2ページ目に及ぶ場合、両面印刷でA4用紙1枚に収まるようにしてください。</t>
        </r>
      </text>
    </comment>
    <comment ref="AA3" authorId="1" shapeId="0" xr:uid="{4DB5C6F3-00A0-45C9-A86C-01BEC7058160}">
      <text>
        <r>
          <rPr>
            <sz val="9"/>
            <color indexed="81"/>
            <rFont val="MS P ゴシック"/>
            <family val="3"/>
            <charset val="128"/>
          </rPr>
          <t>【注意】
1. 必ず年月日の順に入力すること。
2. 「履歴書」の印刷時にも、日付が年月日の順序に表記されているかを確認すること。また、印刷時に曜日が表示されていないが確認すること。</t>
        </r>
      </text>
    </comment>
    <comment ref="A20" authorId="2" shapeId="0" xr:uid="{00000000-0006-0000-0600-000002000000}">
      <text>
        <r>
          <rPr>
            <b/>
            <sz val="9"/>
            <color indexed="81"/>
            <rFont val="MS P ゴシック"/>
            <family val="3"/>
            <charset val="128"/>
          </rPr>
          <t>フリーフォーマット</t>
        </r>
      </text>
    </comment>
    <comment ref="A22" authorId="2" shapeId="0" xr:uid="{00000000-0006-0000-0600-000003000000}">
      <text>
        <r>
          <rPr>
            <b/>
            <sz val="9"/>
            <color indexed="81"/>
            <rFont val="MS P ゴシック"/>
            <family val="3"/>
            <charset val="128"/>
          </rPr>
          <t>フリーフォーマット</t>
        </r>
      </text>
    </comment>
    <comment ref="Z27" authorId="1" shapeId="0" xr:uid="{E55CCDCE-2D12-45A6-A192-CC49376CCB2E}">
      <text>
        <r>
          <rPr>
            <sz val="9"/>
            <color indexed="81"/>
            <rFont val="MS P ゴシック"/>
            <family val="3"/>
            <charset val="128"/>
          </rPr>
          <t>【注意】
提出日時点で在学中の場合、提出日と同じ月を入力すること。
例：右上の提出日が2023年12月1日現在の場合
⇒2023年12月　在学中</t>
        </r>
      </text>
    </comment>
    <comment ref="A46" authorId="3" shapeId="0" xr:uid="{54DD4CAD-343D-4674-929D-1D5044FB3596}">
      <text>
        <r>
          <rPr>
            <sz val="9"/>
            <color indexed="81"/>
            <rFont val="MS P ゴシック"/>
            <family val="3"/>
            <charset val="128"/>
          </rPr>
          <t>申請時情報フォームの現職欄と同じ内容を記入してください。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5" authorId="0" shapeId="0" xr:uid="{00000000-0006-0000-0700-000001000000}">
      <text>
        <r>
          <rPr>
            <sz val="11"/>
            <color indexed="81"/>
            <rFont val="ＭＳ Ｐゴシック"/>
            <family val="3"/>
            <charset val="128"/>
          </rPr>
          <t>合否判定を行う研究科運営委員会の年月を入力して下さい。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29" authorId="0" shapeId="0" xr:uid="{00000000-0006-0000-0800-000001000000}">
      <text>
        <r>
          <rPr>
            <sz val="11"/>
            <color indexed="81"/>
            <rFont val="ＭＳ Ｐゴシック"/>
            <family val="3"/>
            <charset val="128"/>
          </rPr>
          <t>合否判定を行う研究科運営委員会の年月を入力して下さい。</t>
        </r>
      </text>
    </comment>
  </commentList>
</comments>
</file>

<file path=xl/sharedStrings.xml><?xml version="1.0" encoding="utf-8"?>
<sst xmlns="http://schemas.openxmlformats.org/spreadsheetml/2006/main" count="593" uniqueCount="433">
  <si>
    <t>申請時情報フォームを活用した受理・合否申請書類の作成方法について（課程内申請・執筆言語：日本語）</t>
    <rPh sb="0" eb="3">
      <t>シンセイジ</t>
    </rPh>
    <rPh sb="3" eb="5">
      <t>ジョウホウ</t>
    </rPh>
    <rPh sb="10" eb="12">
      <t>カツヨウ</t>
    </rPh>
    <rPh sb="14" eb="16">
      <t>ジュリ</t>
    </rPh>
    <rPh sb="17" eb="19">
      <t>ゴウヒ</t>
    </rPh>
    <rPh sb="19" eb="21">
      <t>シンセイ</t>
    </rPh>
    <rPh sb="21" eb="23">
      <t>ショルイ</t>
    </rPh>
    <rPh sb="24" eb="26">
      <t>サクセイ</t>
    </rPh>
    <rPh sb="26" eb="28">
      <t>ホウホウ</t>
    </rPh>
    <rPh sb="35" eb="36">
      <t>ナイ</t>
    </rPh>
    <phoneticPr fontId="5"/>
  </si>
  <si>
    <t>受　理　申　請　時</t>
    <rPh sb="0" eb="1">
      <t>ウケ</t>
    </rPh>
    <rPh sb="2" eb="3">
      <t>リ</t>
    </rPh>
    <rPh sb="4" eb="5">
      <t>サル</t>
    </rPh>
    <rPh sb="6" eb="7">
      <t>ショウ</t>
    </rPh>
    <rPh sb="8" eb="9">
      <t>ジ</t>
    </rPh>
    <phoneticPr fontId="5"/>
  </si>
  <si>
    <t>申請時情報フォームの入力</t>
    <rPh sb="0" eb="3">
      <t>シンセイジ</t>
    </rPh>
    <rPh sb="3" eb="5">
      <t>ジョウホウ</t>
    </rPh>
    <rPh sb="10" eb="12">
      <t>ニュウリョク</t>
    </rPh>
    <phoneticPr fontId="5"/>
  </si>
  <si>
    <t>(1)</t>
    <phoneticPr fontId="5"/>
  </si>
  <si>
    <r>
      <rPr>
        <sz val="11"/>
        <color theme="1"/>
        <rFont val="ＭＳ Ｐゴシック"/>
        <family val="2"/>
        <charset val="128"/>
      </rPr>
      <t>（提出用）申請時情報フォームの黄色でマークされた必須項目を入力する。</t>
    </r>
    <rPh sb="1" eb="3">
      <t>テイシュツ</t>
    </rPh>
    <rPh sb="3" eb="4">
      <t>ヨウ</t>
    </rPh>
    <rPh sb="5" eb="10">
      <t>シンセイジジョウホウ</t>
    </rPh>
    <rPh sb="15" eb="17">
      <t>キイロ</t>
    </rPh>
    <rPh sb="24" eb="26">
      <t>ヒッス</t>
    </rPh>
    <rPh sb="26" eb="28">
      <t>コウモク</t>
    </rPh>
    <rPh sb="29" eb="31">
      <t>ニュウリョク</t>
    </rPh>
    <phoneticPr fontId="5"/>
  </si>
  <si>
    <r>
      <rPr>
        <sz val="11"/>
        <color theme="1"/>
        <rFont val="ＭＳ Ｐゴシック"/>
        <family val="2"/>
        <charset val="128"/>
      </rPr>
      <t>※</t>
    </r>
    <r>
      <rPr>
        <sz val="11"/>
        <color theme="1"/>
        <rFont val="Tahoma"/>
        <family val="2"/>
      </rPr>
      <t>Excel</t>
    </r>
    <r>
      <rPr>
        <sz val="11"/>
        <color theme="1"/>
        <rFont val="ＭＳ Ｐゴシック"/>
        <family val="2"/>
        <charset val="128"/>
      </rPr>
      <t>シート上で黄色い項目が無くなったら入力完了となる。</t>
    </r>
    <rPh sb="9" eb="10">
      <t>ジョウ</t>
    </rPh>
    <rPh sb="11" eb="13">
      <t>キイロ</t>
    </rPh>
    <rPh sb="14" eb="16">
      <t>コウモク</t>
    </rPh>
    <rPh sb="17" eb="18">
      <t>ナ</t>
    </rPh>
    <rPh sb="23" eb="25">
      <t>ニュウリョク</t>
    </rPh>
    <rPh sb="25" eb="27">
      <t>カンリョウ</t>
    </rPh>
    <phoneticPr fontId="5"/>
  </si>
  <si>
    <t>申請書類の作成</t>
    <rPh sb="0" eb="1">
      <t>サル</t>
    </rPh>
    <rPh sb="1" eb="2">
      <t>シン</t>
    </rPh>
    <rPh sb="2" eb="3">
      <t>ジョ</t>
    </rPh>
    <rPh sb="3" eb="4">
      <t>ルイ</t>
    </rPh>
    <rPh sb="5" eb="6">
      <t>サ</t>
    </rPh>
    <rPh sb="6" eb="7">
      <t>シゲル</t>
    </rPh>
    <phoneticPr fontId="5"/>
  </si>
  <si>
    <t>(2)</t>
    <phoneticPr fontId="5"/>
  </si>
  <si>
    <t>「学位申請書・誓約書」、「博士論文概要」を作成する。</t>
    <rPh sb="13" eb="15">
      <t>ハクシ</t>
    </rPh>
    <rPh sb="15" eb="17">
      <t>ロンブン</t>
    </rPh>
    <rPh sb="17" eb="19">
      <t>ガイヨウ</t>
    </rPh>
    <rPh sb="21" eb="23">
      <t>サクセイ</t>
    </rPh>
    <phoneticPr fontId="5"/>
  </si>
  <si>
    <r>
      <rPr>
        <b/>
        <sz val="10"/>
        <color theme="1"/>
        <rFont val="ＭＳ Ｐゴシック"/>
        <family val="3"/>
        <charset val="128"/>
      </rPr>
      <t>印刷</t>
    </r>
    <rPh sb="0" eb="2">
      <t>インサツ</t>
    </rPh>
    <phoneticPr fontId="5"/>
  </si>
  <si>
    <r>
      <rPr>
        <sz val="11"/>
        <color theme="1"/>
        <rFont val="ＭＳ Ｐゴシック"/>
        <family val="3"/>
        <charset val="128"/>
      </rPr>
      <t>　</t>
    </r>
    <r>
      <rPr>
        <sz val="11"/>
        <color theme="1"/>
        <rFont val="Tahoma"/>
        <family val="2"/>
      </rPr>
      <t>(3)</t>
    </r>
    <r>
      <rPr>
        <sz val="11"/>
        <color theme="1"/>
        <rFont val="ＭＳ Ｐゴシック"/>
        <family val="3"/>
        <charset val="128"/>
      </rPr>
      <t>　すべて片面印刷。但し、履歴書のみ</t>
    </r>
    <r>
      <rPr>
        <sz val="11"/>
        <color theme="1"/>
        <rFont val="Tahoma"/>
        <family val="2"/>
      </rPr>
      <t>2</t>
    </r>
    <r>
      <rPr>
        <sz val="11"/>
        <color theme="1"/>
        <rFont val="ＭＳ Ｐゴシック"/>
        <family val="3"/>
        <charset val="128"/>
      </rPr>
      <t>ページにおよぶ場合は両面印刷で</t>
    </r>
    <r>
      <rPr>
        <sz val="11"/>
        <color theme="1"/>
        <rFont val="Tahoma"/>
        <family val="2"/>
      </rPr>
      <t>1</t>
    </r>
    <r>
      <rPr>
        <sz val="11"/>
        <color theme="1"/>
        <rFont val="ＭＳ Ｐゴシック"/>
        <family val="3"/>
        <charset val="128"/>
      </rPr>
      <t>枚とすること。</t>
    </r>
    <rPh sb="8" eb="10">
      <t>カタメン</t>
    </rPh>
    <rPh sb="10" eb="12">
      <t>インサツ</t>
    </rPh>
    <rPh sb="13" eb="14">
      <t>タダ</t>
    </rPh>
    <rPh sb="16" eb="19">
      <t>リレキショ</t>
    </rPh>
    <rPh sb="29" eb="31">
      <t>バアイ</t>
    </rPh>
    <rPh sb="32" eb="34">
      <t>リョウメン</t>
    </rPh>
    <rPh sb="34" eb="36">
      <t>インサツ</t>
    </rPh>
    <rPh sb="38" eb="39">
      <t>マイ</t>
    </rPh>
    <phoneticPr fontId="5"/>
  </si>
  <si>
    <r>
      <rPr>
        <b/>
        <sz val="10"/>
        <color theme="1"/>
        <rFont val="ＭＳ Ｐゴシック"/>
        <family val="3"/>
        <charset val="128"/>
      </rPr>
      <t>署名・
捺印</t>
    </r>
    <rPh sb="0" eb="2">
      <t>ショメイ</t>
    </rPh>
    <rPh sb="4" eb="6">
      <t>ナツイン</t>
    </rPh>
    <phoneticPr fontId="5"/>
  </si>
  <si>
    <t>(4)</t>
    <phoneticPr fontId="5"/>
  </si>
  <si>
    <t>事前
確認</t>
    <rPh sb="0" eb="2">
      <t>ジゼン</t>
    </rPh>
    <rPh sb="3" eb="5">
      <t>カクニン</t>
    </rPh>
    <phoneticPr fontId="5"/>
  </si>
  <si>
    <t>提出</t>
    <rPh sb="0" eb="2">
      <t>テイシュツ</t>
    </rPh>
    <phoneticPr fontId="5"/>
  </si>
  <si>
    <t xml:space="preserve"> </t>
    <phoneticPr fontId="5"/>
  </si>
  <si>
    <t>合　否　申　請　時</t>
    <rPh sb="0" eb="1">
      <t>ア</t>
    </rPh>
    <rPh sb="2" eb="3">
      <t>イナ</t>
    </rPh>
    <rPh sb="4" eb="5">
      <t>サル</t>
    </rPh>
    <rPh sb="6" eb="7">
      <t>ショウ</t>
    </rPh>
    <rPh sb="8" eb="9">
      <t>ジ</t>
    </rPh>
    <phoneticPr fontId="5"/>
  </si>
  <si>
    <t>申請書類の作成</t>
    <rPh sb="0" eb="2">
      <t>シンセイ</t>
    </rPh>
    <rPh sb="2" eb="4">
      <t>ショルイ</t>
    </rPh>
    <rPh sb="5" eb="7">
      <t>サクセイ</t>
    </rPh>
    <phoneticPr fontId="5"/>
  </si>
  <si>
    <t>(9)</t>
    <phoneticPr fontId="5"/>
  </si>
  <si>
    <t>「博士学位論文本体」、「審査報告書」を作成する。（※表紙のみ申請時情報フォームを活用して作成。）</t>
    <rPh sb="1" eb="3">
      <t>ハクシ</t>
    </rPh>
    <rPh sb="3" eb="5">
      <t>ガクイ</t>
    </rPh>
    <rPh sb="5" eb="7">
      <t>ロンブン</t>
    </rPh>
    <rPh sb="7" eb="9">
      <t>ホンタイ</t>
    </rPh>
    <rPh sb="12" eb="14">
      <t>シンサ</t>
    </rPh>
    <rPh sb="14" eb="17">
      <t>ホウコクショ</t>
    </rPh>
    <rPh sb="19" eb="21">
      <t>サクセイ</t>
    </rPh>
    <rPh sb="26" eb="28">
      <t>ヒョウシ</t>
    </rPh>
    <rPh sb="30" eb="32">
      <t>シンセイ</t>
    </rPh>
    <rPh sb="32" eb="33">
      <t>ジ</t>
    </rPh>
    <rPh sb="33" eb="35">
      <t>ジョウホウ</t>
    </rPh>
    <rPh sb="40" eb="42">
      <t>カツヨウ</t>
    </rPh>
    <rPh sb="44" eb="46">
      <t>サクセイ</t>
    </rPh>
    <phoneticPr fontId="5"/>
  </si>
  <si>
    <t>(10)</t>
    <phoneticPr fontId="5"/>
  </si>
  <si>
    <r>
      <rPr>
        <sz val="11"/>
        <color theme="1"/>
        <rFont val="ＭＳ Ｐゴシック"/>
        <family val="3"/>
        <charset val="128"/>
      </rPr>
      <t>　</t>
    </r>
    <r>
      <rPr>
        <sz val="11"/>
        <color theme="1"/>
        <rFont val="Tahoma"/>
        <family val="2"/>
      </rPr>
      <t xml:space="preserve">(11) </t>
    </r>
    <r>
      <rPr>
        <sz val="11"/>
        <color theme="1"/>
        <rFont val="ＭＳ Ｐゴシック"/>
        <family val="3"/>
        <charset val="128"/>
      </rPr>
      <t>片面印刷：「審査報告書」</t>
    </r>
    <rPh sb="6" eb="8">
      <t>カタメン</t>
    </rPh>
    <rPh sb="8" eb="10">
      <t>インサツ</t>
    </rPh>
    <rPh sb="12" eb="14">
      <t>シンサ</t>
    </rPh>
    <rPh sb="14" eb="17">
      <t>ホウコクショ</t>
    </rPh>
    <phoneticPr fontId="5"/>
  </si>
  <si>
    <t>署名</t>
    <rPh sb="0" eb="2">
      <t>ショメイ</t>
    </rPh>
    <phoneticPr fontId="5"/>
  </si>
  <si>
    <t>原本</t>
    <rPh sb="0" eb="1">
      <t>ゲンポン</t>
    </rPh>
    <phoneticPr fontId="5"/>
  </si>
  <si>
    <t>本フォームは、学位論文を「日本語」で執筆する申請者が使用するものです。
（※英語で執筆する申請者は、英語版フォームをご使用ください。）</t>
    <rPh sb="0" eb="1">
      <t>ホン</t>
    </rPh>
    <rPh sb="7" eb="9">
      <t>ガクイ</t>
    </rPh>
    <rPh sb="9" eb="11">
      <t>ロンブン</t>
    </rPh>
    <rPh sb="13" eb="16">
      <t>ニホンゴ</t>
    </rPh>
    <rPh sb="18" eb="20">
      <t>シッピツ</t>
    </rPh>
    <rPh sb="22" eb="25">
      <t>シンセイシャ</t>
    </rPh>
    <rPh sb="26" eb="28">
      <t>シヨウ</t>
    </rPh>
    <rPh sb="38" eb="40">
      <t>エイゴ</t>
    </rPh>
    <rPh sb="41" eb="43">
      <t>シッピツ</t>
    </rPh>
    <rPh sb="45" eb="48">
      <t>シンセイシャ</t>
    </rPh>
    <rPh sb="50" eb="52">
      <t>エイゴ</t>
    </rPh>
    <rPh sb="52" eb="53">
      <t>バン</t>
    </rPh>
    <rPh sb="59" eb="61">
      <t>シヨウ</t>
    </rPh>
    <phoneticPr fontId="5"/>
  </si>
  <si>
    <t>凡例</t>
    <rPh sb="0" eb="2">
      <t>ハンレイ</t>
    </rPh>
    <phoneticPr fontId="5"/>
  </si>
  <si>
    <t>学籍番号
（課程内のみ）</t>
    <rPh sb="6" eb="8">
      <t>カテイ</t>
    </rPh>
    <rPh sb="8" eb="9">
      <t>ナイ</t>
    </rPh>
    <phoneticPr fontId="5"/>
  </si>
  <si>
    <t>※学籍番号は課程外の方は記入不要です。
　　退学後3年以内の方は、在学時の学籍番号を記入してください。</t>
    <phoneticPr fontId="5"/>
  </si>
  <si>
    <t>入力必須項目</t>
    <rPh sb="0" eb="4">
      <t>ニュウリョクヒッス</t>
    </rPh>
    <rPh sb="4" eb="6">
      <t>コウモク</t>
    </rPh>
    <phoneticPr fontId="5"/>
  </si>
  <si>
    <t>該当がある場合に入力</t>
    <rPh sb="0" eb="2">
      <t>ガイトウ</t>
    </rPh>
    <rPh sb="5" eb="7">
      <t>バアイ</t>
    </rPh>
    <rPh sb="8" eb="10">
      <t>ニュウリョク</t>
    </rPh>
    <phoneticPr fontId="5"/>
  </si>
  <si>
    <t>１．申請者基本情報</t>
    <rPh sb="2" eb="5">
      <t>シンセイシャ</t>
    </rPh>
    <rPh sb="5" eb="7">
      <t>キホン</t>
    </rPh>
    <rPh sb="7" eb="9">
      <t>ジョウホウ</t>
    </rPh>
    <phoneticPr fontId="5"/>
  </si>
  <si>
    <t>姓</t>
    <rPh sb="0" eb="1">
      <t>セイ</t>
    </rPh>
    <phoneticPr fontId="5"/>
  </si>
  <si>
    <t>名</t>
    <rPh sb="0" eb="1">
      <t>メイ</t>
    </rPh>
    <phoneticPr fontId="5"/>
  </si>
  <si>
    <t>漢字氏名</t>
    <rPh sb="0" eb="2">
      <t>カンジ</t>
    </rPh>
    <phoneticPr fontId="5"/>
  </si>
  <si>
    <t>カナ氏名</t>
    <phoneticPr fontId="5"/>
  </si>
  <si>
    <t>ローマ字氏名</t>
    <rPh sb="3" eb="4">
      <t>ジ</t>
    </rPh>
    <phoneticPr fontId="5"/>
  </si>
  <si>
    <t>生年月日（YYYY/MM/DD）</t>
    <phoneticPr fontId="5"/>
  </si>
  <si>
    <t>本籍</t>
    <rPh sb="0" eb="2">
      <t>ホンセキ</t>
    </rPh>
    <phoneticPr fontId="5"/>
  </si>
  <si>
    <t>※外国籍の申請者は「-」を選択</t>
    <rPh sb="1" eb="4">
      <t>ガイコクセキ</t>
    </rPh>
    <rPh sb="5" eb="8">
      <t>シンセイシャ</t>
    </rPh>
    <rPh sb="13" eb="15">
      <t>センタク</t>
    </rPh>
    <phoneticPr fontId="5"/>
  </si>
  <si>
    <t>国籍</t>
    <rPh sb="0" eb="2">
      <t>コクセキ</t>
    </rPh>
    <phoneticPr fontId="5"/>
  </si>
  <si>
    <t>その他選択時記入</t>
    <rPh sb="2" eb="3">
      <t>タ</t>
    </rPh>
    <rPh sb="3" eb="6">
      <t>センタクジ</t>
    </rPh>
    <rPh sb="6" eb="8">
      <t>キニュウ</t>
    </rPh>
    <phoneticPr fontId="5"/>
  </si>
  <si>
    <t>メールアドレス１（Wasedaメール）</t>
    <phoneticPr fontId="5"/>
  </si>
  <si>
    <t>※ある場合のみ</t>
    <phoneticPr fontId="5"/>
  </si>
  <si>
    <t>メールアドレス２（Wasedaメール以外）</t>
    <rPh sb="18" eb="20">
      <t>イガイ</t>
    </rPh>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</si>
  <si>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</si>
  <si>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博士課程在学生は在籍する研究科、課程、専攻名を選択し、在籍状態で「在学中」を選択してください。
退学している場合は、退学した研究科、専攻名を記入し、在籍状態で「退学」を選択してください。</t>
    <rPh sb="8" eb="10">
      <t>ザイセキ</t>
    </rPh>
    <rPh sb="23" eb="25">
      <t>センタク</t>
    </rPh>
    <rPh sb="27" eb="29">
      <t>ザイセキ</t>
    </rPh>
    <rPh sb="29" eb="31">
      <t>ジョウタイ</t>
    </rPh>
    <rPh sb="33" eb="36">
      <t>ザイガクチュウ</t>
    </rPh>
    <rPh sb="38" eb="40">
      <t>センタク</t>
    </rPh>
    <rPh sb="80" eb="82">
      <t>タイガク</t>
    </rPh>
    <phoneticPr fontId="5"/>
  </si>
  <si>
    <t>入学年月日
(yyyy/mm/dd)</t>
    <rPh sb="0" eb="2">
      <t>ニュウガク</t>
    </rPh>
    <rPh sb="2" eb="4">
      <t>ネンゲツ</t>
    </rPh>
    <rPh sb="4" eb="5">
      <t>ヒ</t>
    </rPh>
    <phoneticPr fontId="5"/>
  </si>
  <si>
    <r>
      <t xml:space="preserve">修了・退学年月日
(yyyy/mm/dd)
</t>
    </r>
    <r>
      <rPr>
        <sz val="8"/>
        <color rgb="FFFF0000"/>
        <rFont val="Meiryo UI"/>
        <family val="3"/>
        <charset val="128"/>
      </rPr>
      <t>※在学中の場合は空白</t>
    </r>
    <rPh sb="0" eb="2">
      <t>シュウリョウ</t>
    </rPh>
    <rPh sb="3" eb="5">
      <t>タイガク</t>
    </rPh>
    <rPh sb="5" eb="7">
      <t>ネンゲツ</t>
    </rPh>
    <rPh sb="23" eb="26">
      <t>ザイガクチュウ</t>
    </rPh>
    <rPh sb="27" eb="29">
      <t>バアイ</t>
    </rPh>
    <rPh sb="30" eb="32">
      <t>クウハク</t>
    </rPh>
    <phoneticPr fontId="5"/>
  </si>
  <si>
    <t>在籍状態</t>
    <rPh sb="0" eb="4">
      <t>ザイセキジョウタイ</t>
    </rPh>
    <phoneticPr fontId="5"/>
  </si>
  <si>
    <t>研究科名</t>
    <phoneticPr fontId="5"/>
  </si>
  <si>
    <t>専攻名</t>
  </si>
  <si>
    <t>課程</t>
  </si>
  <si>
    <t>現職</t>
    <phoneticPr fontId="5"/>
  </si>
  <si>
    <t>３．申請情報</t>
    <rPh sb="2" eb="6">
      <t>シンセイジョウホウ</t>
    </rPh>
    <phoneticPr fontId="5"/>
  </si>
  <si>
    <t>・論文題目は論文の執筆言語と同じ言語で記入してください。右セルに「論文題目（邦訳・英訳）」を記入してください。
・論文副題がない場合は記入不要です。</t>
    <phoneticPr fontId="5"/>
  </si>
  <si>
    <t>研究科名</t>
    <rPh sb="0" eb="3">
      <t>ケンキュウカ</t>
    </rPh>
    <rPh sb="3" eb="4">
      <t>メイ</t>
    </rPh>
    <phoneticPr fontId="5"/>
  </si>
  <si>
    <t>※選択してください</t>
    <rPh sb="1" eb="3">
      <t>センタク</t>
    </rPh>
    <phoneticPr fontId="5"/>
  </si>
  <si>
    <t>専攻名</t>
    <rPh sb="0" eb="2">
      <t>センコウ</t>
    </rPh>
    <rPh sb="2" eb="3">
      <t>メイ</t>
    </rPh>
    <phoneticPr fontId="5"/>
  </si>
  <si>
    <t>研究指導名</t>
    <rPh sb="0" eb="2">
      <t>ケンキュウ</t>
    </rPh>
    <rPh sb="2" eb="4">
      <t>シドウ</t>
    </rPh>
    <rPh sb="4" eb="5">
      <t>メイ</t>
    </rPh>
    <phoneticPr fontId="5"/>
  </si>
  <si>
    <t>課程種別</t>
    <rPh sb="0" eb="2">
      <t>カテイ</t>
    </rPh>
    <rPh sb="2" eb="4">
      <t>シュベツ</t>
    </rPh>
    <phoneticPr fontId="5"/>
  </si>
  <si>
    <t>申請学位</t>
    <phoneticPr fontId="5"/>
  </si>
  <si>
    <t>論文題目（執筆言語）</t>
    <rPh sb="5" eb="7">
      <t>シッピツ</t>
    </rPh>
    <rPh sb="7" eb="9">
      <t>ゲンゴ</t>
    </rPh>
    <phoneticPr fontId="5"/>
  </si>
  <si>
    <t>論文題目（執筆言語以外の日本語or英語）</t>
    <phoneticPr fontId="5"/>
  </si>
  <si>
    <t>論文副題（執筆言語）</t>
    <rPh sb="5" eb="7">
      <t>シッピツ</t>
    </rPh>
    <rPh sb="7" eb="9">
      <t>ゲンゴ</t>
    </rPh>
    <phoneticPr fontId="5"/>
  </si>
  <si>
    <t>論文副題（執筆言語以外の日本語or英語）</t>
    <phoneticPr fontId="5"/>
  </si>
  <si>
    <t>論文概要
（200字程度）</t>
    <phoneticPr fontId="5"/>
  </si>
  <si>
    <t>研究倫理の受講</t>
    <rPh sb="0" eb="2">
      <t>ケンキュウ</t>
    </rPh>
    <rPh sb="2" eb="4">
      <t>リンリ</t>
    </rPh>
    <rPh sb="5" eb="7">
      <t>ジュコウ</t>
    </rPh>
    <phoneticPr fontId="5"/>
  </si>
  <si>
    <t>4．審査情報（※審査スケジュールについては、必ず指導教員と相談の上、記入して下さい。）</t>
    <rPh sb="2" eb="4">
      <t>シンサ</t>
    </rPh>
    <rPh sb="4" eb="6">
      <t>ジョウホウ</t>
    </rPh>
    <rPh sb="8" eb="10">
      <t>シンサ</t>
    </rPh>
    <rPh sb="22" eb="23">
      <t>カナラ</t>
    </rPh>
    <rPh sb="24" eb="26">
      <t>シドウ</t>
    </rPh>
    <rPh sb="26" eb="28">
      <t>キョウイン</t>
    </rPh>
    <rPh sb="29" eb="31">
      <t>ソウダン</t>
    </rPh>
    <rPh sb="32" eb="33">
      <t>ウエ</t>
    </rPh>
    <rPh sb="34" eb="36">
      <t>キニュウ</t>
    </rPh>
    <rPh sb="38" eb="39">
      <t>クダ</t>
    </rPh>
    <phoneticPr fontId="5"/>
  </si>
  <si>
    <t>予備審査実施日
（YYYY/MM/DD）</t>
    <rPh sb="0" eb="2">
      <t>ヨビ</t>
    </rPh>
    <rPh sb="2" eb="4">
      <t>シンサ</t>
    </rPh>
    <rPh sb="4" eb="7">
      <t>ジッシビ</t>
    </rPh>
    <phoneticPr fontId="5"/>
  </si>
  <si>
    <t>受理申請研究科
運営委員会開催日
（YYYY/MM/DD）</t>
    <rPh sb="2" eb="4">
      <t>シンセイ</t>
    </rPh>
    <rPh sb="4" eb="7">
      <t>ケンキュウカ</t>
    </rPh>
    <rPh sb="8" eb="10">
      <t>ウンエイ</t>
    </rPh>
    <rPh sb="10" eb="13">
      <t>イインカイ</t>
    </rPh>
    <rPh sb="13" eb="15">
      <t>カイサイ</t>
    </rPh>
    <rPh sb="15" eb="16">
      <t>ヒ</t>
    </rPh>
    <phoneticPr fontId="5"/>
  </si>
  <si>
    <t>審査員</t>
    <rPh sb="0" eb="3">
      <t>シンサイン</t>
    </rPh>
    <phoneticPr fontId="5"/>
  </si>
  <si>
    <t>氏名</t>
    <phoneticPr fontId="5"/>
  </si>
  <si>
    <t>現職・資格</t>
    <phoneticPr fontId="5"/>
  </si>
  <si>
    <t>　主査</t>
    <phoneticPr fontId="5"/>
  </si>
  <si>
    <t>　副査１</t>
    <phoneticPr fontId="5"/>
  </si>
  <si>
    <t>　副査２</t>
    <phoneticPr fontId="5"/>
  </si>
  <si>
    <t>　副査３</t>
    <phoneticPr fontId="5"/>
  </si>
  <si>
    <t>　副査４</t>
    <phoneticPr fontId="5"/>
  </si>
  <si>
    <t>　副査５</t>
    <phoneticPr fontId="5"/>
  </si>
  <si>
    <t>　副査６</t>
    <phoneticPr fontId="5"/>
  </si>
  <si>
    <t>学籍番号</t>
    <phoneticPr fontId="5"/>
  </si>
  <si>
    <t>氏名</t>
    <rPh sb="0" eb="2">
      <t>シメイ</t>
    </rPh>
    <phoneticPr fontId="5"/>
  </si>
  <si>
    <t>カナ氏名</t>
    <rPh sb="2" eb="4">
      <t>シメイ</t>
    </rPh>
    <phoneticPr fontId="5"/>
  </si>
  <si>
    <t>ローマ字氏名</t>
    <rPh sb="3" eb="4">
      <t>ジ</t>
    </rPh>
    <rPh sb="4" eb="6">
      <t>シメイ</t>
    </rPh>
    <phoneticPr fontId="5"/>
  </si>
  <si>
    <t>生年月日</t>
    <rPh sb="0" eb="4">
      <t>セイネンガッピ</t>
    </rPh>
    <phoneticPr fontId="5"/>
  </si>
  <si>
    <t>本籍コード</t>
    <rPh sb="0" eb="2">
      <t>ホンセキ</t>
    </rPh>
    <phoneticPr fontId="5"/>
  </si>
  <si>
    <t>国籍コード</t>
    <rPh sb="0" eb="2">
      <t>コクセキ</t>
    </rPh>
    <phoneticPr fontId="5"/>
  </si>
  <si>
    <t>メールアドレス１</t>
  </si>
  <si>
    <t>メールアドレス２</t>
  </si>
  <si>
    <t>学歴入学年月日</t>
    <rPh sb="0" eb="2">
      <t>ガクレキ</t>
    </rPh>
    <rPh sb="2" eb="4">
      <t>ニュウガク</t>
    </rPh>
    <rPh sb="4" eb="6">
      <t>ネンゲツ</t>
    </rPh>
    <rPh sb="6" eb="7">
      <t>ヒ</t>
    </rPh>
    <phoneticPr fontId="5"/>
  </si>
  <si>
    <t>学歴修了退学年月日</t>
    <rPh sb="0" eb="2">
      <t>ガクレキ</t>
    </rPh>
    <rPh sb="2" eb="4">
      <t>シュウリョウ</t>
    </rPh>
    <rPh sb="4" eb="6">
      <t>タイガク</t>
    </rPh>
    <rPh sb="6" eb="9">
      <t>ネンガッピ</t>
    </rPh>
    <phoneticPr fontId="5"/>
  </si>
  <si>
    <t>学歴在籍状態コード</t>
    <rPh sb="2" eb="6">
      <t>ザイセキジョウタイ</t>
    </rPh>
    <phoneticPr fontId="5"/>
  </si>
  <si>
    <t>学歴在籍状態</t>
    <rPh sb="2" eb="6">
      <t>ザイセキジョウタイ</t>
    </rPh>
    <phoneticPr fontId="5"/>
  </si>
  <si>
    <t>学歴学部研究科コード</t>
    <phoneticPr fontId="5"/>
  </si>
  <si>
    <t>学歴学部研究科名</t>
    <phoneticPr fontId="5"/>
  </si>
  <si>
    <t>学歴専攻コード</t>
    <phoneticPr fontId="5"/>
  </si>
  <si>
    <t>学歴専攻名</t>
    <phoneticPr fontId="5"/>
  </si>
  <si>
    <t>学歴課程</t>
    <phoneticPr fontId="5"/>
  </si>
  <si>
    <t>現職</t>
  </si>
  <si>
    <t>研究科コード</t>
    <rPh sb="0" eb="3">
      <t>ケンキュウカ</t>
    </rPh>
    <phoneticPr fontId="5"/>
  </si>
  <si>
    <t>学科コード</t>
    <rPh sb="0" eb="2">
      <t>ガッカ</t>
    </rPh>
    <phoneticPr fontId="5"/>
  </si>
  <si>
    <t>専攻コード</t>
    <rPh sb="0" eb="2">
      <t>センコウ</t>
    </rPh>
    <phoneticPr fontId="5"/>
  </si>
  <si>
    <t>研究指導科目キー</t>
    <rPh sb="0" eb="2">
      <t>ケンキュウ</t>
    </rPh>
    <rPh sb="2" eb="4">
      <t>シドウ</t>
    </rPh>
    <rPh sb="4" eb="6">
      <t>カモク</t>
    </rPh>
    <phoneticPr fontId="5"/>
  </si>
  <si>
    <t>研究指導クラスコード</t>
    <rPh sb="0" eb="2">
      <t>ケンキュウ</t>
    </rPh>
    <rPh sb="2" eb="4">
      <t>シドウ</t>
    </rPh>
    <phoneticPr fontId="5"/>
  </si>
  <si>
    <t>研究指導名</t>
    <rPh sb="0" eb="5">
      <t>ケンキュウシドウメイ</t>
    </rPh>
    <phoneticPr fontId="5"/>
  </si>
  <si>
    <t>課程種別コード</t>
    <rPh sb="0" eb="2">
      <t>カテイ</t>
    </rPh>
    <rPh sb="2" eb="4">
      <t>シュベツ</t>
    </rPh>
    <phoneticPr fontId="5"/>
  </si>
  <si>
    <t>申請学位コード</t>
    <rPh sb="0" eb="4">
      <t>シンセイガクイ</t>
    </rPh>
    <phoneticPr fontId="5"/>
  </si>
  <si>
    <t>申請学位</t>
    <rPh sb="0" eb="4">
      <t>シンセイガクイ</t>
    </rPh>
    <phoneticPr fontId="5"/>
  </si>
  <si>
    <t>論文題目</t>
  </si>
  <si>
    <t>論文題目訳</t>
    <phoneticPr fontId="5"/>
  </si>
  <si>
    <t>論文副題</t>
  </si>
  <si>
    <t>論文副題訳</t>
    <phoneticPr fontId="5"/>
  </si>
  <si>
    <t>論文概要</t>
    <rPh sb="0" eb="2">
      <t>ロンブン</t>
    </rPh>
    <rPh sb="2" eb="4">
      <t>ガイヨウ</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</si>
  <si>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</si>
  <si>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</si>
  <si>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</si>
  <si>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運営委員会開催日</t>
    <phoneticPr fontId="5"/>
  </si>
  <si>
    <t>主査氏名</t>
    <phoneticPr fontId="5"/>
  </si>
  <si>
    <t>主査現職資格</t>
    <phoneticPr fontId="5"/>
  </si>
  <si>
    <t>副査１氏名</t>
    <rPh sb="0" eb="2">
      <t>フクサ</t>
    </rPh>
    <phoneticPr fontId="5"/>
  </si>
  <si>
    <t>副査１現職資格</t>
    <rPh sb="0" eb="2">
      <t>フクサ</t>
    </rPh>
    <phoneticPr fontId="5"/>
  </si>
  <si>
    <t>副査２氏名</t>
    <rPh sb="0" eb="2">
      <t>フクサ</t>
    </rPh>
    <phoneticPr fontId="5"/>
  </si>
  <si>
    <t>副査２現職資格</t>
    <rPh sb="0" eb="2">
      <t>フクサ</t>
    </rPh>
    <phoneticPr fontId="5"/>
  </si>
  <si>
    <t>副査３氏名</t>
    <rPh sb="0" eb="2">
      <t>フクサ</t>
    </rPh>
    <phoneticPr fontId="5"/>
  </si>
  <si>
    <t>副査３現職資格</t>
    <rPh sb="0" eb="2">
      <t>フクサ</t>
    </rPh>
    <phoneticPr fontId="5"/>
  </si>
  <si>
    <t>副査４氏名</t>
    <rPh sb="0" eb="2">
      <t>フクサ</t>
    </rPh>
    <phoneticPr fontId="5"/>
  </si>
  <si>
    <t>副査４現職資格</t>
    <rPh sb="0" eb="2">
      <t>フクサ</t>
    </rPh>
    <phoneticPr fontId="5"/>
  </si>
  <si>
    <t>副査５氏名</t>
    <phoneticPr fontId="5"/>
  </si>
  <si>
    <t>副査５現職資格</t>
    <phoneticPr fontId="5"/>
  </si>
  <si>
    <t>副査６氏名</t>
    <rPh sb="0" eb="2">
      <t>フクサ</t>
    </rPh>
    <phoneticPr fontId="5"/>
  </si>
  <si>
    <t>副査６現職資格</t>
    <rPh sb="0" eb="2">
      <t>フクサ</t>
    </rPh>
    <phoneticPr fontId="5"/>
  </si>
  <si>
    <t>基幹理工学研究科</t>
    <rPh sb="0" eb="2">
      <t>キカン</t>
    </rPh>
    <rPh sb="2" eb="5">
      <t>リコウガク</t>
    </rPh>
    <rPh sb="5" eb="8">
      <t>ケンキュウカ</t>
    </rPh>
    <phoneticPr fontId="5"/>
  </si>
  <si>
    <t>課程内（課程3年以内）</t>
  </si>
  <si>
    <t>01</t>
  </si>
  <si>
    <t>博士（工学）</t>
    <phoneticPr fontId="5"/>
  </si>
  <si>
    <t>「研究倫理概論A」の単位取得済</t>
    <rPh sb="1" eb="3">
      <t>ケンキュウ</t>
    </rPh>
    <rPh sb="3" eb="5">
      <t>リンリ</t>
    </rPh>
    <rPh sb="5" eb="7">
      <t>ガイロン</t>
    </rPh>
    <rPh sb="10" eb="12">
      <t>タンイ</t>
    </rPh>
    <rPh sb="12" eb="14">
      <t>シュトク</t>
    </rPh>
    <rPh sb="14" eb="15">
      <t>スミ</t>
    </rPh>
    <phoneticPr fontId="5"/>
  </si>
  <si>
    <t>数学応用数理専攻</t>
  </si>
  <si>
    <t>男</t>
    <rPh sb="0" eb="1">
      <t>オトコ</t>
    </rPh>
    <phoneticPr fontId="5"/>
  </si>
  <si>
    <t>早稲田大学基幹理工学研究科長　殿</t>
    <rPh sb="0" eb="3">
      <t>ワセダ</t>
    </rPh>
    <rPh sb="3" eb="5">
      <t>ダイガク</t>
    </rPh>
    <rPh sb="5" eb="7">
      <t>キカン</t>
    </rPh>
    <rPh sb="7" eb="10">
      <t>リコウガク</t>
    </rPh>
    <rPh sb="10" eb="13">
      <t>ケンキュウカ</t>
    </rPh>
    <rPh sb="13" eb="14">
      <t>チョウ</t>
    </rPh>
    <rPh sb="15" eb="16">
      <t>ドノ</t>
    </rPh>
    <phoneticPr fontId="5"/>
  </si>
  <si>
    <t>課程内</t>
    <rPh sb="0" eb="2">
      <t>カテイ</t>
    </rPh>
    <rPh sb="2" eb="3">
      <t>ナイ</t>
    </rPh>
    <phoneticPr fontId="5"/>
  </si>
  <si>
    <t>入学</t>
    <rPh sb="0" eb="2">
      <t>ニュウガク</t>
    </rPh>
    <phoneticPr fontId="5"/>
  </si>
  <si>
    <t>北海道</t>
  </si>
  <si>
    <t>修了</t>
    <rPh sb="0" eb="2">
      <t>シュウリョウ</t>
    </rPh>
    <phoneticPr fontId="5"/>
  </si>
  <si>
    <t>日本</t>
    <rPh sb="0" eb="2">
      <t>ニホン</t>
    </rPh>
    <phoneticPr fontId="5"/>
  </si>
  <si>
    <t>創造理工学研究科</t>
    <rPh sb="0" eb="2">
      <t>ソウゾウ</t>
    </rPh>
    <rPh sb="2" eb="5">
      <t>リコウガク</t>
    </rPh>
    <rPh sb="5" eb="8">
      <t>ケンキュウカ</t>
    </rPh>
    <phoneticPr fontId="5"/>
  </si>
  <si>
    <t>課程内（早期修了）</t>
  </si>
  <si>
    <t>02</t>
  </si>
  <si>
    <t>博士（理学）</t>
    <phoneticPr fontId="5"/>
  </si>
  <si>
    <t>「研究倫理概論B」の単位取得済</t>
    <phoneticPr fontId="5"/>
  </si>
  <si>
    <t>機械科学・航空宇宙専攻</t>
    <rPh sb="5" eb="7">
      <t>コウクウ</t>
    </rPh>
    <rPh sb="7" eb="9">
      <t>ウチュウ</t>
    </rPh>
    <rPh sb="9" eb="11">
      <t>センコウ</t>
    </rPh>
    <phoneticPr fontId="5"/>
  </si>
  <si>
    <t>女</t>
    <rPh sb="0" eb="1">
      <t>オンナ</t>
    </rPh>
    <phoneticPr fontId="5"/>
  </si>
  <si>
    <t>早稲田大学創造理工学研究科長　殿</t>
    <rPh sb="0" eb="3">
      <t>ワセダ</t>
    </rPh>
    <rPh sb="3" eb="5">
      <t>ダイガク</t>
    </rPh>
    <rPh sb="5" eb="7">
      <t>ソウゾウ</t>
    </rPh>
    <rPh sb="7" eb="10">
      <t>リコウガク</t>
    </rPh>
    <rPh sb="10" eb="13">
      <t>ケンキュウカ</t>
    </rPh>
    <rPh sb="13" eb="14">
      <t>チョウ</t>
    </rPh>
    <rPh sb="15" eb="16">
      <t>ドノ</t>
    </rPh>
    <phoneticPr fontId="5"/>
  </si>
  <si>
    <t>課程外</t>
    <rPh sb="0" eb="2">
      <t>カテイ</t>
    </rPh>
    <rPh sb="2" eb="3">
      <t>ガイ</t>
    </rPh>
    <phoneticPr fontId="5"/>
  </si>
  <si>
    <t>在学中</t>
    <rPh sb="0" eb="3">
      <t>ザイガクチュウ</t>
    </rPh>
    <phoneticPr fontId="5"/>
  </si>
  <si>
    <t>青森県</t>
  </si>
  <si>
    <t>退学</t>
    <rPh sb="0" eb="2">
      <t>タイガク</t>
    </rPh>
    <phoneticPr fontId="5"/>
  </si>
  <si>
    <t>韓国</t>
    <rPh sb="0" eb="2">
      <t>カンコク</t>
    </rPh>
    <phoneticPr fontId="5"/>
  </si>
  <si>
    <t>先進理工学研究科</t>
    <rPh sb="0" eb="2">
      <t>センシン</t>
    </rPh>
    <rPh sb="2" eb="5">
      <t>リコウガク</t>
    </rPh>
    <rPh sb="5" eb="8">
      <t>ケンキュウカ</t>
    </rPh>
    <phoneticPr fontId="5"/>
  </si>
  <si>
    <t>課程内（延長生）</t>
  </si>
  <si>
    <t>03</t>
  </si>
  <si>
    <t>博士（建築学）</t>
  </si>
  <si>
    <t>「Ethics and Research」の単位取得済</t>
    <rPh sb="22" eb="24">
      <t>タンイ</t>
    </rPh>
    <rPh sb="24" eb="26">
      <t>シュトク</t>
    </rPh>
    <rPh sb="26" eb="27">
      <t>ズ</t>
    </rPh>
    <phoneticPr fontId="5"/>
  </si>
  <si>
    <t>電子物理システム学専攻</t>
  </si>
  <si>
    <t>早稲田大学先進理工学研究科長　殿</t>
    <rPh sb="0" eb="3">
      <t>ワセダ</t>
    </rPh>
    <rPh sb="3" eb="5">
      <t>ダイガク</t>
    </rPh>
    <rPh sb="5" eb="7">
      <t>センシン</t>
    </rPh>
    <rPh sb="7" eb="10">
      <t>リコウガク</t>
    </rPh>
    <rPh sb="10" eb="13">
      <t>ケンキュウカ</t>
    </rPh>
    <rPh sb="13" eb="14">
      <t>チョウ</t>
    </rPh>
    <rPh sb="15" eb="16">
      <t>ドノ</t>
    </rPh>
    <phoneticPr fontId="5"/>
  </si>
  <si>
    <t>卒業</t>
    <rPh sb="0" eb="2">
      <t>ソツギョウ</t>
    </rPh>
    <phoneticPr fontId="5"/>
  </si>
  <si>
    <t>岩手県</t>
  </si>
  <si>
    <t>中国</t>
    <rPh sb="0" eb="2">
      <t>チュウゴク</t>
    </rPh>
    <phoneticPr fontId="5"/>
  </si>
  <si>
    <t>その他</t>
    <rPh sb="2" eb="3">
      <t>タ</t>
    </rPh>
    <phoneticPr fontId="5"/>
  </si>
  <si>
    <t>課程内（一貫制博士課程5年以内）</t>
  </si>
  <si>
    <t>04</t>
  </si>
  <si>
    <t>博士（経営工学）</t>
  </si>
  <si>
    <t>「サイエンスコミュニケーションと研究倫理（先進研設置）」の単位取得済</t>
    <phoneticPr fontId="5"/>
  </si>
  <si>
    <t>表現工学専攻</t>
  </si>
  <si>
    <t>編入学</t>
    <rPh sb="0" eb="3">
      <t>ヘンニュウガク</t>
    </rPh>
    <phoneticPr fontId="5"/>
  </si>
  <si>
    <t>宮城県</t>
  </si>
  <si>
    <t>課程内（退学後3年以内）</t>
  </si>
  <si>
    <t>10</t>
  </si>
  <si>
    <t>博士（生命医科学）</t>
  </si>
  <si>
    <t>「生命・医療倫理特論（先進研設置）」の単位取得済</t>
    <phoneticPr fontId="5"/>
  </si>
  <si>
    <t>情報理工・情報通信専攻</t>
  </si>
  <si>
    <t>秋田県</t>
  </si>
  <si>
    <t>05</t>
  </si>
  <si>
    <t>課程外</t>
  </si>
  <si>
    <t>20</t>
  </si>
  <si>
    <t>博士（生命科学）</t>
  </si>
  <si>
    <t>その他</t>
  </si>
  <si>
    <t>材料科学専攻</t>
    <rPh sb="0" eb="2">
      <t>ザイリョウ</t>
    </rPh>
    <rPh sb="2" eb="4">
      <t>カガク</t>
    </rPh>
    <rPh sb="4" eb="6">
      <t>センコウ</t>
    </rPh>
    <phoneticPr fontId="5"/>
  </si>
  <si>
    <t>山形県</t>
  </si>
  <si>
    <t>06</t>
  </si>
  <si>
    <t>建築学専攻</t>
  </si>
  <si>
    <t>福島県</t>
  </si>
  <si>
    <t>07</t>
  </si>
  <si>
    <t>総合機械工学専攻</t>
  </si>
  <si>
    <t>茨城県</t>
  </si>
  <si>
    <t>08</t>
  </si>
  <si>
    <t>経営システム工学専攻</t>
  </si>
  <si>
    <t>栃木県</t>
  </si>
  <si>
    <t>09</t>
  </si>
  <si>
    <t>建設工学専攻</t>
  </si>
  <si>
    <t>群馬県</t>
  </si>
  <si>
    <t>地球・環境資源理工学専攻</t>
  </si>
  <si>
    <t>埼玉県</t>
  </si>
  <si>
    <t>11</t>
  </si>
  <si>
    <t>経営デザイン専攻</t>
  </si>
  <si>
    <t>千葉県</t>
  </si>
  <si>
    <t>12</t>
  </si>
  <si>
    <t>物理学及応用物理学専攻</t>
  </si>
  <si>
    <t>東京都</t>
  </si>
  <si>
    <t>13</t>
  </si>
  <si>
    <t>化学・生命化学専攻</t>
  </si>
  <si>
    <t>神奈川県</t>
  </si>
  <si>
    <t>14</t>
  </si>
  <si>
    <t>応用化学専攻</t>
  </si>
  <si>
    <t>新潟県</t>
  </si>
  <si>
    <t>15</t>
  </si>
  <si>
    <t>生命医科学専攻</t>
  </si>
  <si>
    <t>富山県</t>
  </si>
  <si>
    <t>16</t>
  </si>
  <si>
    <t>電気・情報生命専攻</t>
    <rPh sb="7" eb="9">
      <t>センコウ</t>
    </rPh>
    <phoneticPr fontId="5"/>
  </si>
  <si>
    <t>石川県</t>
  </si>
  <si>
    <t>17</t>
  </si>
  <si>
    <t>生命理工学専攻</t>
  </si>
  <si>
    <t>福井県</t>
  </si>
  <si>
    <t>18</t>
  </si>
  <si>
    <t>ナノ理工学専攻</t>
  </si>
  <si>
    <t>山梨県</t>
  </si>
  <si>
    <t>19</t>
  </si>
  <si>
    <t>入学年月日Check</t>
    <rPh sb="0" eb="5">
      <t>ニュウガクネンガッピ</t>
    </rPh>
    <phoneticPr fontId="5"/>
  </si>
  <si>
    <t>⑤</t>
    <phoneticPr fontId="5"/>
  </si>
  <si>
    <t>共同先端生命医科学専攻</t>
  </si>
  <si>
    <t>長野県</t>
  </si>
  <si>
    <t>学籍番号Check</t>
    <rPh sb="0" eb="4">
      <t>ガクセキバンゴウ</t>
    </rPh>
    <phoneticPr fontId="5"/>
  </si>
  <si>
    <t>①</t>
    <phoneticPr fontId="5"/>
  </si>
  <si>
    <t>共同先進健康科学専攻</t>
  </si>
  <si>
    <t>岐阜県</t>
  </si>
  <si>
    <t>21</t>
  </si>
  <si>
    <t>研究科Check</t>
    <rPh sb="0" eb="3">
      <t>ケンキュウカ</t>
    </rPh>
    <phoneticPr fontId="5"/>
  </si>
  <si>
    <t>②</t>
    <phoneticPr fontId="5"/>
  </si>
  <si>
    <t>共同原子力専攻</t>
  </si>
  <si>
    <t>静岡県</t>
  </si>
  <si>
    <t>22</t>
  </si>
  <si>
    <t>専攻Check</t>
    <rPh sb="0" eb="2">
      <t>センコウ</t>
    </rPh>
    <phoneticPr fontId="5"/>
  </si>
  <si>
    <t>③</t>
    <phoneticPr fontId="5"/>
  </si>
  <si>
    <t>先進理工学専攻</t>
  </si>
  <si>
    <t>愛知県</t>
  </si>
  <si>
    <t>23</t>
  </si>
  <si>
    <t>Checck対象</t>
    <rPh sb="6" eb="8">
      <t>タイショウ</t>
    </rPh>
    <phoneticPr fontId="5"/>
  </si>
  <si>
    <t>④</t>
    <phoneticPr fontId="5"/>
  </si>
  <si>
    <t>三重県</t>
  </si>
  <si>
    <t>24</t>
  </si>
  <si>
    <t>滋賀県</t>
  </si>
  <si>
    <t>25</t>
  </si>
  <si>
    <t>④=1 &amp; ③=1 &amp; ①=1</t>
    <phoneticPr fontId="5"/>
  </si>
  <si>
    <t>早稲田大学大学院先進理工学研究科および東京女子医科大学大学院医学研究科</t>
  </si>
  <si>
    <t>京都府</t>
  </si>
  <si>
    <t>26</t>
  </si>
  <si>
    <t>④=1 &amp; ③=1 &amp; ①=2</t>
  </si>
  <si>
    <t>東京女子医科大学大学院医学研究科および早稲田大学大学院先進理工学研究科</t>
    <phoneticPr fontId="5"/>
  </si>
  <si>
    <t>大阪府</t>
  </si>
  <si>
    <t>27</t>
  </si>
  <si>
    <t>④=1 &amp; ③=2</t>
    <phoneticPr fontId="5"/>
  </si>
  <si>
    <t>早稲田大学大学院先進理工学研究科および東京農工大学大学院生物システム応用科学府</t>
  </si>
  <si>
    <t>兵庫県</t>
  </si>
  <si>
    <t>28</t>
  </si>
  <si>
    <t>④=1 &amp; ③=3 &amp; ⑤=1</t>
    <phoneticPr fontId="5"/>
  </si>
  <si>
    <t>早稲田大学大学院先進理工学研究科および東京都市大学大学院工学研究科</t>
  </si>
  <si>
    <t>奈良県</t>
  </si>
  <si>
    <t>29</t>
  </si>
  <si>
    <t>④=1 &amp; ③=3 &amp; ⑤=2</t>
  </si>
  <si>
    <t>早稲田大学大学院先進理工学研究科および東京都市大学大学院総合理工学研究科</t>
  </si>
  <si>
    <t>和歌山県</t>
  </si>
  <si>
    <t>30</t>
  </si>
  <si>
    <t>鳥取県</t>
  </si>
  <si>
    <t>31</t>
  </si>
  <si>
    <t>島根県</t>
  </si>
  <si>
    <t>32</t>
  </si>
  <si>
    <t>岡山県</t>
  </si>
  <si>
    <t>33</t>
  </si>
  <si>
    <t>広島県</t>
  </si>
  <si>
    <t>34</t>
  </si>
  <si>
    <t>山口県</t>
  </si>
  <si>
    <t>35</t>
  </si>
  <si>
    <t>徳島県</t>
  </si>
  <si>
    <t>36</t>
  </si>
  <si>
    <t>香川県</t>
  </si>
  <si>
    <t>37</t>
  </si>
  <si>
    <t>愛媛県</t>
  </si>
  <si>
    <t>38</t>
  </si>
  <si>
    <t>高知県</t>
  </si>
  <si>
    <t>39</t>
  </si>
  <si>
    <t>福岡県</t>
  </si>
  <si>
    <t>40</t>
  </si>
  <si>
    <t>佐賀県</t>
  </si>
  <si>
    <t>41</t>
  </si>
  <si>
    <t>長崎県</t>
  </si>
  <si>
    <t>42</t>
  </si>
  <si>
    <t>熊本県</t>
  </si>
  <si>
    <t>43</t>
  </si>
  <si>
    <t>大分県</t>
  </si>
  <si>
    <t>44</t>
  </si>
  <si>
    <t>宮崎県</t>
  </si>
  <si>
    <t>45</t>
  </si>
  <si>
    <t>鹿児島県</t>
  </si>
  <si>
    <t>46</t>
  </si>
  <si>
    <t>沖縄県</t>
  </si>
  <si>
    <t>47</t>
  </si>
  <si>
    <t>ー（外国籍）</t>
    <rPh sb="2" eb="5">
      <t>ガイコクセキ</t>
    </rPh>
    <phoneticPr fontId="5"/>
  </si>
  <si>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5"/>
  </si>
  <si>
    <t>指導教員名</t>
    <rPh sb="0" eb="5">
      <t>シドウキョウインメイ</t>
    </rPh>
    <phoneticPr fontId="5"/>
  </si>
  <si>
    <t>科目キー</t>
  </si>
  <si>
    <t>科目クラスコード</t>
  </si>
  <si>
    <t>配当年度</t>
  </si>
  <si>
    <t>授業実施科目キー</t>
  </si>
  <si>
    <t>非線形システム研究</t>
  </si>
  <si>
    <t>応用確率モデル研究</t>
  </si>
  <si>
    <t>複素解析幾何学研究</t>
  </si>
  <si>
    <t>確率統計解析研究　</t>
  </si>
  <si>
    <t>調和解析・非線型偏微分方程式研究</t>
  </si>
  <si>
    <t>学 位 申 請 書 ・ 誓 約 書</t>
    <phoneticPr fontId="5"/>
  </si>
  <si>
    <t>yyyy/mm/dd</t>
    <phoneticPr fontId="5"/>
  </si>
  <si>
    <t>写真貼付
4cm × 5cm</t>
    <rPh sb="0" eb="2">
      <t>シャシン</t>
    </rPh>
    <rPh sb="2" eb="4">
      <t>ハリツ</t>
    </rPh>
    <phoneticPr fontId="5"/>
  </si>
  <si>
    <t>現住所</t>
    <rPh sb="0" eb="3">
      <t>ゲンジュウショ</t>
    </rPh>
    <phoneticPr fontId="5"/>
  </si>
  <si>
    <t>〒</t>
    <phoneticPr fontId="5"/>
  </si>
  <si>
    <t>-</t>
    <phoneticPr fontId="5"/>
  </si>
  <si>
    <t>フリガナ</t>
    <phoneticPr fontId="5"/>
  </si>
  <si>
    <t>印</t>
    <phoneticPr fontId="5"/>
  </si>
  <si>
    <t>生年月日</t>
    <rPh sb="0" eb="2">
      <t>セイネン</t>
    </rPh>
    <rPh sb="2" eb="4">
      <t>ガッピ</t>
    </rPh>
    <phoneticPr fontId="5"/>
  </si>
  <si>
    <t>Tel</t>
    <phoneticPr fontId="5"/>
  </si>
  <si>
    <t>E-mail</t>
    <phoneticPr fontId="5"/>
  </si>
  <si>
    <t>記</t>
    <rPh sb="0" eb="1">
      <t>シル</t>
    </rPh>
    <phoneticPr fontId="5"/>
  </si>
  <si>
    <t>１．審査を受ける研究科・専攻および学位</t>
    <phoneticPr fontId="5"/>
  </si>
  <si>
    <t>３．学位論文（審査分科会時：電子媒体、合否判定時：電子媒体）</t>
    <rPh sb="14" eb="18">
      <t>デンシバイタイ</t>
    </rPh>
    <phoneticPr fontId="5"/>
  </si>
  <si>
    <t>題名（執筆言語）：</t>
    <phoneticPr fontId="5"/>
  </si>
  <si>
    <t>副題（執筆言語）：</t>
    <phoneticPr fontId="5"/>
  </si>
  <si>
    <t>題名（英語）：</t>
    <phoneticPr fontId="5"/>
  </si>
  <si>
    <t>副題（英語）：</t>
    <phoneticPr fontId="5"/>
  </si>
  <si>
    <t>４．指導教員の承認</t>
    <phoneticPr fontId="5"/>
  </si>
  <si>
    <t>主たる指導教員である私は上記博士学位の申請を承認いたします。</t>
    <phoneticPr fontId="5"/>
  </si>
  <si>
    <t>指導教員氏名：</t>
    <phoneticPr fontId="5"/>
  </si>
  <si>
    <t>以上</t>
    <rPh sb="0" eb="2">
      <t>イジョウ</t>
    </rPh>
    <phoneticPr fontId="5"/>
  </si>
  <si>
    <t>（研究科事務所記録事項）</t>
    <phoneticPr fontId="5"/>
  </si>
  <si>
    <t>受理研究科</t>
    <phoneticPr fontId="5"/>
  </si>
  <si>
    <t>受理年月日</t>
    <phoneticPr fontId="5"/>
  </si>
  <si>
    <t>年</t>
    <rPh sb="0" eb="1">
      <t>ネン</t>
    </rPh>
    <phoneticPr fontId="5"/>
  </si>
  <si>
    <t>月</t>
    <rPh sb="0" eb="1">
      <t>ツキ</t>
    </rPh>
    <phoneticPr fontId="5"/>
  </si>
  <si>
    <t>日</t>
    <rPh sb="0" eb="1">
      <t>ヒ</t>
    </rPh>
    <phoneticPr fontId="5"/>
  </si>
  <si>
    <t>面接試験実施年月日</t>
    <rPh sb="0" eb="2">
      <t>メンセツ</t>
    </rPh>
    <rPh sb="2" eb="4">
      <t>シケン</t>
    </rPh>
    <rPh sb="4" eb="6">
      <t>ジッシ</t>
    </rPh>
    <rPh sb="6" eb="9">
      <t>ネンガッピ</t>
    </rPh>
    <phoneticPr fontId="5"/>
  </si>
  <si>
    <t>学識確認実施年月日</t>
    <phoneticPr fontId="5"/>
  </si>
  <si>
    <t>論文審査終了年月日</t>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</si>
  <si>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</si>
  <si>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</si>
  <si>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</si>
  <si>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r>
      <rPr>
        <sz val="11"/>
        <color theme="1"/>
        <rFont val="ＭＳ 明朝"/>
        <family val="1"/>
        <charset val="128"/>
      </rPr>
      <t>氏名：</t>
    </r>
    <rPh sb="0" eb="2">
      <t>シメイ</t>
    </rPh>
    <phoneticPr fontId="5"/>
  </si>
  <si>
    <r>
      <rPr>
        <sz val="11"/>
        <color theme="1"/>
        <rFont val="ＭＳ 明朝"/>
        <family val="1"/>
        <charset val="128"/>
      </rPr>
      <t>印</t>
    </r>
    <rPh sb="0" eb="1">
      <t>イン</t>
    </rPh>
    <phoneticPr fontId="5"/>
  </si>
  <si>
    <r>
      <rPr>
        <sz val="11"/>
        <color theme="1"/>
        <rFont val="ＭＳ 明朝"/>
        <family val="1"/>
        <charset val="128"/>
      </rPr>
      <t>種類別</t>
    </r>
    <rPh sb="0" eb="2">
      <t>シュルイ</t>
    </rPh>
    <rPh sb="2" eb="3">
      <t>ベツ</t>
    </rPh>
    <phoneticPr fontId="5"/>
  </si>
  <si>
    <r>
      <rPr>
        <sz val="11"/>
        <color theme="1"/>
        <rFont val="ＭＳ 明朝"/>
        <family val="1"/>
        <charset val="128"/>
      </rPr>
      <t>題名、　　発表・発行掲載誌名、　　発表・発行年月、　　連名者（申請者含む）</t>
    </r>
    <phoneticPr fontId="5"/>
  </si>
  <si>
    <t>【様式2号】</t>
    <phoneticPr fontId="5"/>
  </si>
  <si>
    <t>年号はすべて西暦でご記入ください</t>
  </si>
  <si>
    <t>(</t>
    <phoneticPr fontId="31"/>
  </si>
  <si>
    <t>現在）</t>
    <rPh sb="0" eb="2">
      <t>ゲンザイ</t>
    </rPh>
    <phoneticPr fontId="31"/>
  </si>
  <si>
    <t>姓</t>
  </si>
  <si>
    <t>名</t>
    <rPh sb="0" eb="1">
      <t>メイ</t>
    </rPh>
    <phoneticPr fontId="31"/>
  </si>
  <si>
    <t>印</t>
    <rPh sb="0" eb="1">
      <t>イン</t>
    </rPh>
    <phoneticPr fontId="5"/>
  </si>
  <si>
    <t>フリガナ</t>
  </si>
  <si>
    <t>氏　名</t>
  </si>
  <si>
    <t>ローマ字</t>
    <rPh sb="3" eb="4">
      <t>ジ</t>
    </rPh>
    <phoneticPr fontId="5"/>
  </si>
  <si>
    <t>生年月日</t>
  </si>
  <si>
    <t>現住所</t>
    <rPh sb="0" eb="3">
      <t>ゲンジュウショ</t>
    </rPh>
    <phoneticPr fontId="31"/>
  </si>
  <si>
    <t>本籍地</t>
    <rPh sb="0" eb="3">
      <t>ホンセキチ</t>
    </rPh>
    <phoneticPr fontId="31"/>
  </si>
  <si>
    <t>e-mail</t>
  </si>
  <si>
    <t>学　歴</t>
    <rPh sb="0" eb="1">
      <t>ガク</t>
    </rPh>
    <rPh sb="2" eb="3">
      <t>レキ</t>
    </rPh>
    <phoneticPr fontId="31"/>
  </si>
  <si>
    <t>高等学校入学以降を記入し、(入学・編入学)(卒業・修了・退学)等の区分を選択してください</t>
    <rPh sb="0" eb="2">
      <t>・・</t>
    </rPh>
    <rPh sb="2" eb="4">
      <t>・・</t>
    </rPh>
    <rPh sb="4" eb="6">
      <t>・・</t>
    </rPh>
    <rPh sb="6" eb="8">
      <t>・・</t>
    </rPh>
    <phoneticPr fontId="31" alignment="distributed"/>
  </si>
  <si>
    <t>高等学校</t>
  </si>
  <si>
    <t>年</t>
    <rPh sb="0" eb="1">
      <t>ネン</t>
    </rPh>
    <phoneticPr fontId="31"/>
  </si>
  <si>
    <t>月</t>
    <rPh sb="0" eb="1">
      <t>ガツ</t>
    </rPh>
    <phoneticPr fontId="31"/>
  </si>
  <si>
    <t>入学</t>
  </si>
  <si>
    <t>卒業</t>
  </si>
  <si>
    <t>大学</t>
  </si>
  <si>
    <t>****大学　****学部　****学科</t>
    <rPh sb="4" eb="6">
      <t>ダイガク</t>
    </rPh>
    <rPh sb="11" eb="13">
      <t>ガクブ</t>
    </rPh>
    <rPh sb="18" eb="20">
      <t>ガッカ</t>
    </rPh>
    <phoneticPr fontId="5"/>
  </si>
  <si>
    <t>大学院
（修士）</t>
    <rPh sb="0" eb="3">
      <t>ダイガクイン</t>
    </rPh>
    <rPh sb="5" eb="7">
      <t>シュウシ</t>
    </rPh>
    <phoneticPr fontId="31"/>
  </si>
  <si>
    <t>***大学大学院　***研究科　修士課程　****専攻</t>
    <rPh sb="3" eb="5">
      <t>ダイガク</t>
    </rPh>
    <rPh sb="5" eb="8">
      <t>ダイガクイン</t>
    </rPh>
    <rPh sb="12" eb="15">
      <t>ケンキュウカ</t>
    </rPh>
    <rPh sb="16" eb="20">
      <t>シュウシカテイ</t>
    </rPh>
    <rPh sb="25" eb="27">
      <t>センコウ</t>
    </rPh>
    <phoneticPr fontId="5"/>
  </si>
  <si>
    <t>大学院
（博士）</t>
    <rPh sb="0" eb="3">
      <t>ダイガクイン</t>
    </rPh>
    <rPh sb="5" eb="7">
      <t>ハカセ</t>
    </rPh>
    <phoneticPr fontId="31"/>
  </si>
  <si>
    <t>***大学大学院　***研究科　博士後期課程　****専攻</t>
    <rPh sb="3" eb="5">
      <t>ダイガク</t>
    </rPh>
    <rPh sb="5" eb="8">
      <t>ダイガクイン</t>
    </rPh>
    <rPh sb="12" eb="15">
      <t>ケンキュウカ</t>
    </rPh>
    <rPh sb="16" eb="20">
      <t>ハクシコウキ</t>
    </rPh>
    <rPh sb="20" eb="22">
      <t>カテイ</t>
    </rPh>
    <rPh sb="27" eb="29">
      <t>センコウ</t>
    </rPh>
    <phoneticPr fontId="5"/>
  </si>
  <si>
    <t>修士学位</t>
    <rPh sb="0" eb="2">
      <t>シュウシ</t>
    </rPh>
    <rPh sb="2" eb="4">
      <t>ガクイ</t>
    </rPh>
    <phoneticPr fontId="31"/>
  </si>
  <si>
    <t>取得学位名</t>
  </si>
  <si>
    <t>受領年月日</t>
    <rPh sb="0" eb="2">
      <t>ジュリョウ</t>
    </rPh>
    <rPh sb="2" eb="5">
      <t>ネンガッピ</t>
    </rPh>
    <phoneticPr fontId="31"/>
  </si>
  <si>
    <t>yyyy/mm/dd</t>
    <phoneticPr fontId="31"/>
  </si>
  <si>
    <t>受領大学</t>
    <rPh sb="0" eb="2">
      <t>ジュリョウ</t>
    </rPh>
    <rPh sb="2" eb="4">
      <t>ダイガク</t>
    </rPh>
    <phoneticPr fontId="31"/>
  </si>
  <si>
    <t>博士学位</t>
    <rPh sb="0" eb="2">
      <t>ハカセ</t>
    </rPh>
    <rPh sb="2" eb="4">
      <t>ガクイ</t>
    </rPh>
    <phoneticPr fontId="31"/>
  </si>
  <si>
    <t>職　歴</t>
    <rPh sb="0" eb="1">
      <t>ショク</t>
    </rPh>
    <rPh sb="2" eb="3">
      <t>レキ</t>
    </rPh>
    <phoneticPr fontId="31"/>
  </si>
  <si>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31" alignment="distributed"/>
  </si>
  <si>
    <t>開始（就職）年月</t>
  </si>
  <si>
    <t>終了（退職）年月</t>
    <rPh sb="0" eb="2">
      <t>シュウリョウ</t>
    </rPh>
    <rPh sb="3" eb="5">
      <t>タイショク</t>
    </rPh>
    <phoneticPr fontId="31"/>
  </si>
  <si>
    <t>職歴（現職以外）</t>
    <rPh sb="0" eb="2">
      <t>ショクレキ</t>
    </rPh>
    <rPh sb="3" eb="5">
      <t>ゲンショク</t>
    </rPh>
    <rPh sb="5" eb="7">
      <t>イガイ</t>
    </rPh>
    <phoneticPr fontId="31"/>
  </si>
  <si>
    <t>～</t>
  </si>
  <si>
    <t>現職</t>
    <rPh sb="0" eb="2">
      <t>ゲンショク</t>
    </rPh>
    <phoneticPr fontId="31"/>
  </si>
  <si>
    <t>所属学会および社会活動</t>
    <rPh sb="0" eb="2">
      <t>ショゾク</t>
    </rPh>
    <rPh sb="2" eb="4">
      <t>ガッカイ</t>
    </rPh>
    <rPh sb="7" eb="9">
      <t>シャカイ</t>
    </rPh>
    <rPh sb="9" eb="11">
      <t>カツドウ</t>
    </rPh>
    <phoneticPr fontId="31"/>
  </si>
  <si>
    <t>受賞</t>
    <rPh sb="0" eb="2">
      <t>ジュショウ</t>
    </rPh>
    <phoneticPr fontId="31"/>
  </si>
  <si>
    <t>yyyy/mm</t>
    <phoneticPr fontId="5"/>
  </si>
  <si>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</si>
  <si>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t>確率統計解析研究</t>
  </si>
  <si>
    <t>漢字科目名</t>
    <rPh sb="0" eb="2">
      <t>カンジ</t>
    </rPh>
    <rPh sb="2" eb="4">
      <t>カモク</t>
    </rPh>
    <rPh sb="4" eb="5">
      <t>メイ</t>
    </rPh>
    <phoneticPr fontId="5"/>
  </si>
  <si>
    <r>
      <rPr>
        <sz val="11"/>
        <color theme="1"/>
        <rFont val="ＭＳ 明朝"/>
        <family val="1"/>
        <charset val="128"/>
      </rPr>
      <t>（</t>
    </r>
    <r>
      <rPr>
        <sz val="11"/>
        <color theme="1"/>
        <rFont val="Times New Roman"/>
        <family val="1"/>
      </rPr>
      <t>20xx</t>
    </r>
    <r>
      <rPr>
        <sz val="11"/>
        <color theme="1"/>
        <rFont val="ＭＳ 明朝"/>
        <family val="1"/>
        <charset val="128"/>
      </rPr>
      <t>年　　　月　　日　現在）</t>
    </r>
    <rPh sb="5" eb="6">
      <t>ネン</t>
    </rPh>
    <rPh sb="9" eb="10">
      <t>ガツ</t>
    </rPh>
    <rPh sb="12" eb="13">
      <t>ニチ</t>
    </rPh>
    <rPh sb="14" eb="16">
      <t>ゲンザイ</t>
    </rPh>
    <phoneticPr fontId="5"/>
  </si>
  <si>
    <r>
      <t>'</t>
    </r>
    <r>
      <rPr>
        <sz val="11"/>
        <color theme="1"/>
        <rFont val="ｔ"/>
        <family val="3"/>
        <charset val="128"/>
      </rPr>
      <t>　</t>
    </r>
    <r>
      <rPr>
        <sz val="11"/>
        <color theme="1"/>
        <rFont val="Tahoma"/>
        <family val="2"/>
      </rPr>
      <t xml:space="preserve">(12) </t>
    </r>
    <phoneticPr fontId="5"/>
  </si>
  <si>
    <t>「博士論文、博士論文概要書、博士論文審査報告書のPDF/A形式のデータ」、「題目変更届（※該当者のみ）」、「研究業績一覧（※受理時から変更がある場合のみ）」、「チェックリスト」、
「進路報告書」を作成する。</t>
    <rPh sb="1" eb="3">
      <t>ハクシ</t>
    </rPh>
    <rPh sb="3" eb="5">
      <t>ロンブン</t>
    </rPh>
    <rPh sb="6" eb="8">
      <t>ハクシ</t>
    </rPh>
    <rPh sb="8" eb="10">
      <t>ロンブン</t>
    </rPh>
    <rPh sb="10" eb="12">
      <t>ガイヨウ</t>
    </rPh>
    <rPh sb="12" eb="13">
      <t>ショ</t>
    </rPh>
    <rPh sb="14" eb="16">
      <t>ハクシ</t>
    </rPh>
    <rPh sb="16" eb="18">
      <t>ロンブン</t>
    </rPh>
    <rPh sb="18" eb="20">
      <t>シンサ</t>
    </rPh>
    <rPh sb="20" eb="23">
      <t>ホウコクショ</t>
    </rPh>
    <rPh sb="35" eb="36">
      <t>ウケショ</t>
    </rPh>
    <rPh sb="38" eb="40">
      <t>ダイモク</t>
    </rPh>
    <rPh sb="40" eb="42">
      <t>ヘンコウ</t>
    </rPh>
    <rPh sb="42" eb="43">
      <t>トドケ</t>
    </rPh>
    <rPh sb="45" eb="47">
      <t>ガイトウ</t>
    </rPh>
    <rPh sb="47" eb="48">
      <t>シャ</t>
    </rPh>
    <rPh sb="91" eb="93">
      <t>シンロ</t>
    </rPh>
    <rPh sb="93" eb="96">
      <t>ホウコクショ</t>
    </rPh>
    <rPh sb="98" eb="100">
      <t>サクセイ</t>
    </rPh>
    <phoneticPr fontId="5"/>
  </si>
  <si>
    <t>環境・エネルギー研究科</t>
    <rPh sb="0" eb="2">
      <t>カンキョウ</t>
    </rPh>
    <rPh sb="8" eb="11">
      <t>ケンキュウカ</t>
    </rPh>
    <phoneticPr fontId="5"/>
  </si>
  <si>
    <t>環境・エネルギー専攻</t>
    <rPh sb="0" eb="2">
      <t>カンキョウ</t>
    </rPh>
    <rPh sb="8" eb="10">
      <t>センコウ</t>
    </rPh>
    <phoneticPr fontId="5"/>
  </si>
  <si>
    <t>環境配慮エネルギー・循環システム研究</t>
    <rPh sb="0" eb="2">
      <t>カンキョウ</t>
    </rPh>
    <rPh sb="2" eb="4">
      <t>ハイリョ</t>
    </rPh>
    <rPh sb="10" eb="12">
      <t>ジュンカン</t>
    </rPh>
    <rPh sb="16" eb="18">
      <t>ケンキュウ</t>
    </rPh>
    <phoneticPr fontId="5"/>
  </si>
  <si>
    <t>環境システム評価研究</t>
    <rPh sb="0" eb="2">
      <t>カンキョウ</t>
    </rPh>
    <rPh sb="6" eb="8">
      <t>ヒョウカ</t>
    </rPh>
    <rPh sb="8" eb="10">
      <t>ケンキュウ</t>
    </rPh>
    <phoneticPr fontId="5"/>
  </si>
  <si>
    <t>環境・電気エネルギー研究</t>
    <rPh sb="0" eb="2">
      <t>カンキョウ</t>
    </rPh>
    <rPh sb="3" eb="5">
      <t>デンキ</t>
    </rPh>
    <rPh sb="10" eb="12">
      <t>ケンキュウ</t>
    </rPh>
    <phoneticPr fontId="5"/>
  </si>
  <si>
    <t>環境共生・地域社会システム研究</t>
    <rPh sb="0" eb="2">
      <t>カンキョウ</t>
    </rPh>
    <rPh sb="2" eb="4">
      <t>キョウセイ</t>
    </rPh>
    <rPh sb="5" eb="7">
      <t>チイキ</t>
    </rPh>
    <rPh sb="7" eb="9">
      <t>シャカイ</t>
    </rPh>
    <rPh sb="13" eb="15">
      <t>ケンキュウ</t>
    </rPh>
    <phoneticPr fontId="5"/>
  </si>
  <si>
    <t>環境・パワーシステム研究</t>
    <rPh sb="0" eb="2">
      <t>カンキョウ</t>
    </rPh>
    <rPh sb="10" eb="12">
      <t>ケンキュウ</t>
    </rPh>
    <phoneticPr fontId="5"/>
  </si>
  <si>
    <t>小野田　弘士</t>
    <rPh sb="0" eb="3">
      <t>オノダ</t>
    </rPh>
    <rPh sb="4" eb="5">
      <t>ヒロシ</t>
    </rPh>
    <rPh sb="5" eb="6">
      <t>シ</t>
    </rPh>
    <phoneticPr fontId="5"/>
  </si>
  <si>
    <t>納富　信</t>
    <rPh sb="0" eb="2">
      <t>ノウトミ</t>
    </rPh>
    <rPh sb="3" eb="4">
      <t>シン</t>
    </rPh>
    <phoneticPr fontId="5"/>
  </si>
  <si>
    <t>紙屋　雄史</t>
    <rPh sb="0" eb="2">
      <t>カミヤ</t>
    </rPh>
    <rPh sb="3" eb="4">
      <t>ユウ</t>
    </rPh>
    <rPh sb="4" eb="5">
      <t>シ</t>
    </rPh>
    <phoneticPr fontId="5"/>
  </si>
  <si>
    <t>野津　喬</t>
    <rPh sb="0" eb="2">
      <t>ノツ</t>
    </rPh>
    <rPh sb="3" eb="4">
      <t>タカシ</t>
    </rPh>
    <phoneticPr fontId="5"/>
  </si>
  <si>
    <t>草鹿　仁</t>
    <rPh sb="0" eb="2">
      <t>クサシカ</t>
    </rPh>
    <rPh sb="3" eb="4">
      <t>ジン</t>
    </rPh>
    <phoneticPr fontId="5"/>
  </si>
  <si>
    <t>学術・研究公正概論（生命・理工系）Introduction to Academic and Research Integrity (For Life Sciences, Biological Science, Sciences, and Engineering)</t>
  </si>
  <si>
    <r>
      <rPr>
        <sz val="10"/>
        <color theme="0" tint="-0.14999847407452621"/>
        <rFont val="Yu Gothic"/>
        <charset val="128"/>
      </rPr>
      <t>学術・研究公正概論（人文・社会科学系）</t>
    </r>
    <r>
      <rPr>
        <sz val="10"/>
        <color theme="0" tint="-0.14999847407452621"/>
        <rFont val="Times New Roman"/>
        <family val="1"/>
      </rPr>
      <t>Introduction to Academic and Research Integrity (For Humanities and Social Science)</t>
    </r>
    <phoneticPr fontId="91"/>
  </si>
  <si>
    <t>早稲田大学大学院　環境・エネルギー研究科</t>
    <rPh sb="0" eb="3">
      <t>ワセダ</t>
    </rPh>
    <rPh sb="3" eb="5">
      <t>ダイガク</t>
    </rPh>
    <rPh sb="5" eb="8">
      <t>ダイガクイン</t>
    </rPh>
    <rPh sb="9" eb="11">
      <t>カンキョウ</t>
    </rPh>
    <rPh sb="17" eb="20">
      <t>ケンキュウカ</t>
    </rPh>
    <phoneticPr fontId="5"/>
  </si>
  <si>
    <t>※「申請時情報フォーム」およびその他の申請書式は、ウェブサイトからダウンロードすること。</t>
    <rPh sb="2" eb="5">
      <t>シンセイジ</t>
    </rPh>
    <rPh sb="5" eb="7">
      <t>ジョウホウ</t>
    </rPh>
    <rPh sb="17" eb="18">
      <t>タ</t>
    </rPh>
    <rPh sb="19" eb="22">
      <t>シンセイショ</t>
    </rPh>
    <rPh sb="22" eb="23">
      <t>シキ</t>
    </rPh>
    <phoneticPr fontId="5"/>
  </si>
  <si>
    <r>
      <rPr>
        <sz val="11"/>
        <color theme="1"/>
        <rFont val="ＭＳ Ｐゴシック"/>
        <family val="3"/>
        <charset val="128"/>
      </rPr>
      <t>　</t>
    </r>
    <r>
      <rPr>
        <sz val="11"/>
        <color theme="1"/>
        <rFont val="Tahoma"/>
        <family val="2"/>
      </rPr>
      <t xml:space="preserve">(7) </t>
    </r>
    <r>
      <rPr>
        <sz val="11"/>
        <color theme="1"/>
        <rFont val="ＭＳ Ｐゴシック"/>
        <family val="3"/>
        <charset val="128"/>
      </rPr>
      <t>事務所にて申請書類のデータを確認</t>
    </r>
    <rPh sb="5" eb="7">
      <t>ジム</t>
    </rPh>
    <rPh sb="7" eb="8">
      <t>ショ</t>
    </rPh>
    <rPh sb="9" eb="11">
      <t>シンセイ</t>
    </rPh>
    <rPh sb="11" eb="13">
      <t>ショルイ</t>
    </rPh>
    <rPh sb="18" eb="20">
      <t>カクニン</t>
    </rPh>
    <phoneticPr fontId="5"/>
  </si>
  <si>
    <r>
      <rPr>
        <sz val="11"/>
        <color theme="1"/>
        <rFont val="ＭＳ Ｐゴシック"/>
        <family val="3"/>
        <charset val="128"/>
      </rPr>
      <t>　</t>
    </r>
    <r>
      <rPr>
        <sz val="11"/>
        <color theme="1"/>
        <rFont val="Tahoma"/>
        <family val="2"/>
      </rPr>
      <t>(13)</t>
    </r>
    <r>
      <rPr>
        <sz val="11"/>
        <color theme="1"/>
        <rFont val="ＭＳ Ｐゴシック"/>
        <family val="3"/>
        <charset val="128"/>
      </rPr>
      <t>　申請書類が要件を満たしているか確認</t>
    </r>
    <rPh sb="6" eb="8">
      <t>シンセイ</t>
    </rPh>
    <rPh sb="8" eb="10">
      <t>ショルイ</t>
    </rPh>
    <rPh sb="11" eb="13">
      <t>ヨウケン</t>
    </rPh>
    <rPh sb="14" eb="15">
      <t>ミ</t>
    </rPh>
    <rPh sb="21" eb="23">
      <t>カクニン</t>
    </rPh>
    <phoneticPr fontId="5"/>
  </si>
  <si>
    <r>
      <rPr>
        <sz val="11"/>
        <color theme="1"/>
        <rFont val="ＭＳ Ｐゴシック"/>
        <family val="3"/>
        <charset val="128"/>
      </rPr>
      <t>　</t>
    </r>
    <r>
      <rPr>
        <sz val="11"/>
        <color theme="1"/>
        <rFont val="Tahoma"/>
        <family val="2"/>
      </rPr>
      <t>(15)</t>
    </r>
    <r>
      <rPr>
        <sz val="11"/>
        <color theme="1"/>
        <rFont val="ＭＳ Ｐゴシック"/>
        <family val="2"/>
        <charset val="128"/>
      </rPr>
      <t>事務所</t>
    </r>
    <r>
      <rPr>
        <sz val="11"/>
        <color theme="1"/>
        <rFont val="ＭＳ Ｐゴシック"/>
        <family val="3"/>
        <charset val="128"/>
      </rPr>
      <t>にて申請書類のデータを確認</t>
    </r>
    <rPh sb="5" eb="7">
      <t>ジム</t>
    </rPh>
    <rPh sb="7" eb="8">
      <t>ショ</t>
    </rPh>
    <rPh sb="8" eb="10">
      <t>シンセイ</t>
    </rPh>
    <rPh sb="10" eb="12">
      <t>ショルイ</t>
    </rPh>
    <rPh sb="17" eb="19">
      <t>カクニン</t>
    </rPh>
    <phoneticPr fontId="5"/>
  </si>
  <si>
    <t>２．論文概要書（受理時：電子媒体、合否判定時：電子媒体）</t>
    <rPh sb="12" eb="16">
      <t>デンシバイタイ</t>
    </rPh>
    <phoneticPr fontId="5"/>
  </si>
  <si>
    <t>中垣　隆雄</t>
    <rPh sb="0" eb="2">
      <t>ナカガキ</t>
    </rPh>
    <rPh sb="3" eb="5">
      <t>タカオタカオ</t>
    </rPh>
    <phoneticPr fontId="5"/>
  </si>
  <si>
    <t>環境・エクセルギー工学研究</t>
    <rPh sb="0" eb="2">
      <t>カンキョウ</t>
    </rPh>
    <rPh sb="9" eb="11">
      <t>コウガク</t>
    </rPh>
    <rPh sb="11" eb="13">
      <t>ケンキュウ</t>
    </rPh>
    <phoneticPr fontId="5"/>
  </si>
  <si>
    <r>
      <rPr>
        <sz val="11"/>
        <rFont val="ＭＳ Ｐゴシック"/>
        <family val="3"/>
        <charset val="128"/>
      </rPr>
      <t>　</t>
    </r>
    <r>
      <rPr>
        <sz val="11"/>
        <rFont val="Tahoma"/>
        <family val="2"/>
      </rPr>
      <t>(8)</t>
    </r>
    <r>
      <rPr>
        <sz val="11"/>
        <color rgb="FFFF0000"/>
        <rFont val="ＭＳ Ｐゴシック"/>
        <family val="3"/>
        <charset val="128"/>
        <scheme val="minor"/>
      </rPr>
      <t xml:space="preserve"> （データ媒体での確認が完了した後に）</t>
    </r>
    <r>
      <rPr>
        <sz val="11"/>
        <rFont val="ＭＳ Ｐゴシック"/>
        <family val="3"/>
        <charset val="128"/>
      </rPr>
      <t>申請書類①の原本を提出</t>
    </r>
    <rPh sb="3" eb="5">
      <t>シンセイ</t>
    </rPh>
    <rPh sb="23" eb="25">
      <t>ショルイ</t>
    </rPh>
    <rPh sb="29" eb="31">
      <t>ゲンポン</t>
    </rPh>
    <rPh sb="32" eb="34">
      <t>テイシュツ</t>
    </rPh>
    <phoneticPr fontId="5"/>
  </si>
  <si>
    <r>
      <t xml:space="preserve">  (14) </t>
    </r>
    <r>
      <rPr>
        <sz val="11"/>
        <rFont val="ＭＳ ゴシック"/>
        <family val="3"/>
        <charset val="128"/>
      </rPr>
      <t>申請期日までに
主査：⑤審査報告書</t>
    </r>
    <r>
      <rPr>
        <sz val="11"/>
        <rFont val="Tahoma"/>
        <family val="2"/>
      </rPr>
      <t>(</t>
    </r>
    <r>
      <rPr>
        <sz val="11"/>
        <rFont val="ＭＳ ゴシック"/>
        <family val="3"/>
        <charset val="128"/>
      </rPr>
      <t>スキャンデータ</t>
    </r>
    <r>
      <rPr>
        <sz val="11"/>
        <rFont val="Tahoma"/>
        <family val="2"/>
      </rPr>
      <t>(PDF)</t>
    </r>
    <r>
      <rPr>
        <sz val="11"/>
        <rFont val="ＭＳ ゴシック"/>
        <family val="2"/>
        <charset val="128"/>
      </rPr>
      <t>審査員の署名あり</t>
    </r>
    <r>
      <rPr>
        <sz val="11"/>
        <rFont val="Tahoma"/>
        <family val="2"/>
      </rPr>
      <t>)</t>
    </r>
    <r>
      <rPr>
        <sz val="11"/>
        <rFont val="ＭＳ ゴシック"/>
        <family val="3"/>
        <charset val="128"/>
      </rPr>
      <t>、⑦題目変更届</t>
    </r>
    <r>
      <rPr>
        <sz val="11"/>
        <rFont val="Tahoma"/>
        <family val="2"/>
      </rPr>
      <t>(Word)</t>
    </r>
    <r>
      <rPr>
        <sz val="11"/>
        <rFont val="ＭＳ ゴシック"/>
        <family val="2"/>
        <charset val="128"/>
      </rPr>
      <t>※変更があった場合のみ</t>
    </r>
    <r>
      <rPr>
        <sz val="11"/>
        <rFont val="ＭＳ ゴシック"/>
        <family val="3"/>
        <charset val="128"/>
      </rPr>
      <t>、⑧研究業績一覧（スキャンデータ</t>
    </r>
    <r>
      <rPr>
        <sz val="11"/>
        <rFont val="Tahoma"/>
        <family val="2"/>
      </rPr>
      <t>(PDF)</t>
    </r>
    <r>
      <rPr>
        <sz val="11"/>
        <rFont val="ＭＳ ゴシック"/>
        <family val="3"/>
        <charset val="128"/>
      </rPr>
      <t>）、⑨合否申請書</t>
    </r>
    <r>
      <rPr>
        <sz val="11"/>
        <rFont val="Tahoma"/>
        <family val="2"/>
      </rPr>
      <t>(Excel)</t>
    </r>
    <r>
      <rPr>
        <sz val="11"/>
        <rFont val="ＭＳ ゴシック"/>
        <family val="2"/>
        <charset val="128"/>
      </rPr>
      <t>、</t>
    </r>
    <r>
      <rPr>
        <sz val="11"/>
        <rFont val="ＭＳ ゴシック"/>
        <family val="3"/>
        <charset val="128"/>
      </rPr>
      <t>および⑥</t>
    </r>
    <r>
      <rPr>
        <sz val="11"/>
        <rFont val="Tahoma"/>
        <family val="2"/>
      </rPr>
      <t>Shinsa.pdf</t>
    </r>
    <r>
      <rPr>
        <sz val="11"/>
        <rFont val="ＭＳ ゴシック"/>
        <family val="2"/>
        <charset val="128"/>
      </rPr>
      <t>（審査員のサインなし）</t>
    </r>
    <r>
      <rPr>
        <sz val="11"/>
        <rFont val="Tahoma"/>
        <family val="2"/>
      </rPr>
      <t>, Gaiyo.pdf</t>
    </r>
    <r>
      <rPr>
        <sz val="11"/>
        <rFont val="ＭＳ ゴシック"/>
        <family val="2"/>
        <charset val="128"/>
      </rPr>
      <t>（研究業績書の署名</t>
    </r>
    <r>
      <rPr>
        <sz val="11"/>
        <rFont val="Tahoma"/>
        <family val="2"/>
      </rPr>
      <t xml:space="preserve"> or </t>
    </r>
    <r>
      <rPr>
        <sz val="11"/>
        <rFont val="ＭＳ ゴシック"/>
        <family val="2"/>
        <charset val="128"/>
      </rPr>
      <t>捺印なし）</t>
    </r>
    <r>
      <rPr>
        <sz val="11"/>
        <rFont val="Tahoma"/>
        <family val="2"/>
      </rPr>
      <t>, Honbun.pdf</t>
    </r>
    <r>
      <rPr>
        <sz val="11"/>
        <rFont val="ＭＳ ゴシック"/>
        <family val="3"/>
        <charset val="128"/>
      </rPr>
      <t>（</t>
    </r>
    <r>
      <rPr>
        <sz val="11"/>
        <rFont val="Tahoma"/>
        <family val="2"/>
      </rPr>
      <t>PDF/A</t>
    </r>
    <r>
      <rPr>
        <sz val="11"/>
        <rFont val="ＭＳ ゴシック"/>
        <family val="3"/>
        <charset val="128"/>
      </rPr>
      <t>形式のデータ）
※Gaiyoには研究業績書（署名 or 捺印なし）を含めた形でPDF化してください。履歴書は含めないでください。
メール提出先（宛先：weee-gakumu@list.waseda.jp）</t>
    </r>
    <rPh sb="13" eb="15">
      <t>シュサ</t>
    </rPh>
    <rPh sb="17" eb="22">
      <t>シンサホウコクショ</t>
    </rPh>
    <rPh sb="37" eb="39">
      <t>シンサ</t>
    </rPh>
    <rPh sb="39" eb="40">
      <t>イン</t>
    </rPh>
    <rPh sb="41" eb="43">
      <t>ショメイ</t>
    </rPh>
    <rPh sb="46" eb="51">
      <t>ダイモクヘンコウトドケ</t>
    </rPh>
    <rPh sb="60" eb="62">
      <t>ヘンコウ</t>
    </rPh>
    <rPh sb="66" eb="68">
      <t>バアイ</t>
    </rPh>
    <rPh sb="72" eb="74">
      <t>ケンキュウ</t>
    </rPh>
    <rPh sb="74" eb="76">
      <t>ギョウセキ</t>
    </rPh>
    <rPh sb="76" eb="78">
      <t>イチラン</t>
    </rPh>
    <rPh sb="94" eb="97">
      <t>シンセイショ</t>
    </rPh>
    <rPh sb="122" eb="125">
      <t>シンサイン</t>
    </rPh>
    <rPh sb="144" eb="146">
      <t>ケンキュウ</t>
    </rPh>
    <rPh sb="146" eb="149">
      <t>ギョウセキショ</t>
    </rPh>
    <rPh sb="177" eb="179">
      <t>ケイシキ</t>
    </rPh>
    <rPh sb="195" eb="197">
      <t>ケンキュウ</t>
    </rPh>
    <rPh sb="197" eb="200">
      <t>ギョウセキショ</t>
    </rPh>
    <rPh sb="213" eb="214">
      <t>フク</t>
    </rPh>
    <rPh sb="216" eb="217">
      <t>カタチ</t>
    </rPh>
    <rPh sb="221" eb="222">
      <t>カ</t>
    </rPh>
    <rPh sb="229" eb="232">
      <t>リレキショ</t>
    </rPh>
    <rPh sb="233" eb="234">
      <t>フク</t>
    </rPh>
    <rPh sb="249" eb="250">
      <t>サキ</t>
    </rPh>
    <phoneticPr fontId="5"/>
  </si>
  <si>
    <r>
      <t>　</t>
    </r>
    <r>
      <rPr>
        <sz val="11"/>
        <rFont val="Tahoma"/>
        <family val="2"/>
      </rPr>
      <t xml:space="preserve">(16) </t>
    </r>
    <r>
      <rPr>
        <sz val="11"/>
        <color rgb="FFFF0000"/>
        <rFont val="ＭＳ Ｐゴシック"/>
        <family val="3"/>
        <charset val="128"/>
      </rPr>
      <t>（データ媒体での確認が完了した後に）</t>
    </r>
    <r>
      <rPr>
        <sz val="11"/>
        <rFont val="ＭＳ Ｐゴシック"/>
        <family val="3"/>
        <charset val="128"/>
      </rPr>
      <t>申請書類</t>
    </r>
    <r>
      <rPr>
        <sz val="11"/>
        <rFont val="ＭＳ Ｐゴシック"/>
        <family val="3"/>
        <charset val="128"/>
        <scheme val="minor"/>
      </rPr>
      <t>⑤審査報告書（審査員全員の署名あり）、⑧研究業績と履歴書</t>
    </r>
    <r>
      <rPr>
        <sz val="11"/>
        <rFont val="ＭＳ Ｐゴシック"/>
        <family val="3"/>
        <charset val="128"/>
      </rPr>
      <t>の原本を提出</t>
    </r>
    <rPh sb="24" eb="25">
      <t>シンセイ</t>
    </rPh>
    <rPh sb="35" eb="37">
      <t>シンサ</t>
    </rPh>
    <rPh sb="37" eb="38">
      <t>イン</t>
    </rPh>
    <rPh sb="38" eb="40">
      <t>ゼンイン</t>
    </rPh>
    <rPh sb="41" eb="43">
      <t>ショメイ</t>
    </rPh>
    <rPh sb="53" eb="56">
      <t>リレキショ</t>
    </rPh>
    <rPh sb="56" eb="58">
      <t>テイシュツ</t>
    </rPh>
    <phoneticPr fontId="5"/>
  </si>
  <si>
    <t>学術・研究公正概論（人文・社会科学系）Introduction to Academic and Research Integrity (For Humanities and Social Science)</t>
  </si>
  <si>
    <r>
      <rPr>
        <sz val="11"/>
        <color theme="1"/>
        <rFont val="Yu Gothic"/>
        <family val="2"/>
        <charset val="128"/>
      </rPr>
      <t>　</t>
    </r>
    <r>
      <rPr>
        <sz val="11"/>
        <color theme="1"/>
        <rFont val="Tahoma"/>
        <family val="2"/>
      </rPr>
      <t xml:space="preserve">(5) </t>
    </r>
    <r>
      <rPr>
        <sz val="11"/>
        <color theme="1"/>
        <rFont val="ＭＳ ゴシック"/>
        <family val="3"/>
        <charset val="128"/>
      </rPr>
      <t>申請期日までに①～②のスキャンデータ</t>
    </r>
    <r>
      <rPr>
        <sz val="11"/>
        <color theme="1"/>
        <rFont val="Tahoma"/>
        <family val="2"/>
      </rPr>
      <t>(PDF)+</t>
    </r>
    <r>
      <rPr>
        <sz val="11"/>
        <color theme="1"/>
        <rFont val="ＭＳ ゴシック"/>
        <family val="3"/>
        <charset val="128"/>
      </rPr>
      <t>③</t>
    </r>
    <r>
      <rPr>
        <sz val="11"/>
        <color theme="1"/>
        <rFont val="Tahoma"/>
        <family val="2"/>
      </rPr>
      <t>(Excel)</t>
    </r>
    <r>
      <rPr>
        <sz val="11"/>
        <color theme="1"/>
        <rFont val="ＭＳ ゴシック"/>
        <family val="3"/>
        <charset val="128"/>
      </rPr>
      <t>を事務所が指定したURLにアップロード（連絡先：weee-gakumu@list.waseda.jp)</t>
    </r>
    <rPh sb="38" eb="41">
      <t>ジムショ</t>
    </rPh>
    <rPh sb="42" eb="44">
      <t>シテイ</t>
    </rPh>
    <rPh sb="57" eb="60">
      <t>レンラクサキ</t>
    </rPh>
    <phoneticPr fontId="5"/>
  </si>
  <si>
    <t>2025年12月3日版</t>
    <rPh sb="4" eb="5">
      <t>ネン</t>
    </rPh>
    <rPh sb="7" eb="8">
      <t>ガツ</t>
    </rPh>
    <rPh sb="9" eb="11">
      <t>ニチバン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</si>
</sst>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quot;年&quot;m&quot;月&quot;;@"/>
    <numFmt numFmtId="178" formatCode="#"/>
    <numFmt numFmtId="179" formatCode="0_);[Red]\(0\)"/>
  </numFmts>
  <fonts count="98">
    <font>
      <sz val="11"/>
      <color theme="1"/>
      <name val="ＭＳ Ｐゴシック"/>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8"/>
      <color theme="1"/>
      <name val="ＭＳ 明朝"/>
      <family val="1"/>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b/>
      <sz val="14"/>
      <color theme="1"/>
      <name val="ＭＳ Ｐゴシック"/>
      <family val="3"/>
      <charset val="128"/>
      <scheme val="minor"/>
    </font>
    <font>
      <sz val="11"/>
      <color theme="1"/>
      <name val="メイリオ"/>
      <family val="3"/>
      <charset val="128"/>
    </font>
    <font>
      <sz val="20"/>
      <color theme="1"/>
      <name val="ＭＳ 明朝"/>
      <family val="1"/>
      <charset val="128"/>
    </font>
    <font>
      <sz val="10"/>
      <color theme="1"/>
      <name val="ＭＳ Ｐ明朝"/>
      <family val="1"/>
      <charset val="128"/>
    </font>
    <font>
      <sz val="10"/>
      <color indexed="8"/>
      <name val="Meiryo UI"/>
      <family val="3"/>
      <charset val="128"/>
    </font>
    <font>
      <sz val="8"/>
      <color rgb="FFFF0000"/>
      <name val="Meiryo UI"/>
      <family val="3"/>
      <charset val="128"/>
    </font>
    <font>
      <b/>
      <sz val="9"/>
      <color indexed="81"/>
      <name val="MS P ゴシック"/>
      <family val="3"/>
      <charset val="128"/>
    </font>
    <font>
      <strike/>
      <sz val="11"/>
      <color rgb="FFFF0000"/>
      <name val="ＭＳ Ｐゴシック"/>
      <family val="3"/>
      <charset val="128"/>
    </font>
    <font>
      <sz val="11"/>
      <name val="ＭＳ Ｐゴシック"/>
      <family val="3"/>
      <charset val="128"/>
      <scheme val="minor"/>
    </font>
    <font>
      <sz val="10"/>
      <color theme="1"/>
      <name val="ＭＳ Ｐゴシック"/>
      <family val="3"/>
      <charset val="128"/>
      <scheme val="minor"/>
    </font>
    <font>
      <sz val="10"/>
      <color theme="1"/>
      <name val="Tahoma"/>
      <family val="2"/>
    </font>
    <font>
      <sz val="9"/>
      <color indexed="81"/>
      <name val="ＭＳ Ｐゴシック"/>
      <family val="3"/>
      <charset val="128"/>
    </font>
    <font>
      <b/>
      <sz val="10"/>
      <color theme="1"/>
      <name val="ＭＳ Ｐゴシック"/>
      <family val="3"/>
      <charset val="128"/>
    </font>
    <font>
      <b/>
      <sz val="10"/>
      <color theme="1"/>
      <name val="Tahoma"/>
      <family val="2"/>
    </font>
    <font>
      <sz val="11"/>
      <color theme="1"/>
      <name val="Tahoma"/>
      <family val="2"/>
    </font>
    <font>
      <sz val="11"/>
      <color theme="1"/>
      <name val="ＭＳ Ｐゴシック"/>
      <family val="2"/>
      <charset val="128"/>
    </font>
    <font>
      <sz val="11"/>
      <color theme="1"/>
      <name val="ＭＳ Ｐゴシック"/>
      <family val="3"/>
      <charset val="128"/>
    </font>
    <font>
      <b/>
      <u/>
      <sz val="14"/>
      <color theme="1"/>
      <name val="ＭＳ Ｐゴシック"/>
      <family val="3"/>
      <charset val="128"/>
    </font>
    <font>
      <b/>
      <u/>
      <sz val="14"/>
      <color theme="1"/>
      <name val="Tahoma"/>
      <family val="2"/>
    </font>
    <font>
      <b/>
      <sz val="12"/>
      <color theme="1"/>
      <name val="ＭＳ Ｐゴシック"/>
      <family val="3"/>
      <charset val="128"/>
    </font>
    <font>
      <b/>
      <sz val="12"/>
      <color theme="1"/>
      <name val="Tahoma"/>
      <family val="2"/>
    </font>
    <font>
      <sz val="10"/>
      <color rgb="FFFF0000"/>
      <name val="ＭＳ Ｐゴシック"/>
      <family val="3"/>
      <charset val="128"/>
    </font>
    <font>
      <sz val="11"/>
      <color indexed="81"/>
      <name val="ＭＳ Ｐゴシック"/>
      <family val="3"/>
      <charset val="128"/>
    </font>
    <font>
      <sz val="20"/>
      <color theme="1"/>
      <name val="Times New Roman"/>
      <family val="1"/>
    </font>
    <font>
      <sz val="18"/>
      <color theme="1"/>
      <name val="Times New Roman"/>
      <family val="1"/>
    </font>
    <font>
      <sz val="22"/>
      <color theme="1"/>
      <name val="Times New Roman"/>
      <family val="1"/>
    </font>
    <font>
      <sz val="16"/>
      <color theme="1"/>
      <name val="Times New Roman"/>
      <family val="1"/>
    </font>
    <font>
      <sz val="32"/>
      <color theme="1"/>
      <name val="Times New Roman"/>
      <family val="1"/>
    </font>
    <font>
      <b/>
      <sz val="20"/>
      <color theme="1"/>
      <name val="Times New Roman"/>
      <family val="1"/>
    </font>
    <font>
      <sz val="11"/>
      <color theme="1"/>
      <name val="Times New Roman"/>
      <family val="1"/>
    </font>
    <font>
      <sz val="10"/>
      <color theme="1"/>
      <name val="ＭＳ 明朝"/>
      <family val="1"/>
      <charset val="128"/>
    </font>
    <font>
      <sz val="11"/>
      <color theme="1"/>
      <name val="Tahoma"/>
      <family val="3"/>
      <charset val="128"/>
    </font>
    <font>
      <sz val="10"/>
      <color theme="1"/>
      <name val="ＭＳ Ｐゴシック"/>
      <family val="2"/>
      <charset val="128"/>
    </font>
    <font>
      <sz val="11"/>
      <color theme="1"/>
      <name val="ＭＳ ゴシック"/>
      <family val="3"/>
      <charset val="128"/>
    </font>
    <font>
      <sz val="11"/>
      <color theme="1"/>
      <name val="Yu Gothic"/>
      <family val="2"/>
      <charset val="128"/>
    </font>
    <font>
      <sz val="11"/>
      <name val="Tahoma"/>
      <family val="2"/>
    </font>
    <font>
      <sz val="11"/>
      <name val="ＭＳ ゴシック"/>
      <family val="3"/>
      <charset val="128"/>
    </font>
    <font>
      <sz val="11"/>
      <name val="ＭＳ Ｐ明朝"/>
      <family val="1"/>
      <charset val="128"/>
    </font>
    <font>
      <sz val="11"/>
      <name val="ＭＳ Ｐゴシック"/>
      <family val="2"/>
      <charset val="128"/>
      <scheme val="minor"/>
    </font>
    <font>
      <sz val="9"/>
      <color indexed="81"/>
      <name val="MS P ゴシック"/>
      <family val="3"/>
      <charset val="128"/>
    </font>
    <font>
      <sz val="10"/>
      <color indexed="8"/>
      <name val="ＭＳ Ｐゴシック"/>
      <family val="3"/>
      <charset val="128"/>
    </font>
    <font>
      <sz val="11"/>
      <color theme="1"/>
      <name val="Times New Roman"/>
      <family val="1"/>
      <charset val="128"/>
    </font>
    <font>
      <sz val="11"/>
      <color theme="1"/>
      <name val="ｔ"/>
      <family val="3"/>
      <charset val="128"/>
    </font>
    <font>
      <sz val="11"/>
      <name val="ＭＳ ゴシック"/>
      <family val="2"/>
      <charset val="128"/>
    </font>
    <font>
      <sz val="11"/>
      <name val="ＭＳ Ｐゴシック"/>
      <family val="2"/>
      <charset val="128"/>
    </font>
    <font>
      <sz val="11"/>
      <color rgb="FFFF0000"/>
      <name val="ＭＳ Ｐゴシック"/>
      <family val="3"/>
      <charset val="128"/>
    </font>
    <font>
      <sz val="11"/>
      <color rgb="FFFF0000"/>
      <name val="ＭＳ Ｐゴシック"/>
      <family val="3"/>
      <charset val="128"/>
      <scheme val="minor"/>
    </font>
    <font>
      <sz val="6"/>
      <name val="ＭＳ Ｐゴシック"/>
      <family val="3"/>
      <charset val="128"/>
    </font>
    <font>
      <sz val="10"/>
      <color theme="0" tint="-0.14999847407452621"/>
      <name val="Meiryo UI"/>
      <family val="3"/>
      <charset val="128"/>
    </font>
    <font>
      <sz val="10"/>
      <color theme="0" tint="-0.14999847407452621"/>
      <name val="Times New Roman"/>
      <family val="1"/>
    </font>
    <font>
      <sz val="10"/>
      <color theme="0" tint="-0.14999847407452621"/>
      <name val="Yu Gothic"/>
      <charset val="128"/>
    </font>
    <font>
      <sz val="8"/>
      <color theme="0" tint="-0.14999847407452621"/>
      <name val="Yu Gothic UI"/>
      <family val="3"/>
      <charset val="128"/>
    </font>
    <font>
      <sz val="14"/>
      <color theme="1"/>
      <name val="Times New Roman"/>
      <family val="1"/>
    </font>
    <font>
      <sz val="10"/>
      <color theme="1"/>
      <name val="ＭＳ Ｐゴシック"/>
      <family val="3"/>
      <charset val="128"/>
      <scheme val="major"/>
    </font>
  </fonts>
  <fills count="45">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3">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ck">
        <color theme="0"/>
      </top>
      <bottom/>
      <diagonal/>
    </border>
    <border>
      <left/>
      <right/>
      <top style="thin">
        <color theme="0"/>
      </top>
      <bottom/>
      <diagonal/>
    </border>
    <border>
      <left/>
      <right style="thin">
        <color indexed="22"/>
      </right>
      <top style="thin">
        <color indexed="22"/>
      </top>
      <bottom style="thin">
        <color indexed="22"/>
      </bottom>
      <diagonal/>
    </border>
  </borders>
  <cellStyleXfs count="59">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6" fillId="0" borderId="0" applyNumberFormat="0" applyFill="0" applyBorder="0" applyAlignment="0" applyProtection="0">
      <alignment vertical="center"/>
    </xf>
    <xf numFmtId="0" fontId="7" fillId="0" borderId="0"/>
    <xf numFmtId="0" fontId="7"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9" applyNumberFormat="0" applyAlignment="0" applyProtection="0">
      <alignment vertical="center"/>
    </xf>
    <xf numFmtId="0" fontId="22" fillId="9" borderId="10" applyNumberFormat="0" applyAlignment="0" applyProtection="0">
      <alignment vertical="center"/>
    </xf>
    <xf numFmtId="0" fontId="23" fillId="9" borderId="9" applyNumberFormat="0" applyAlignment="0" applyProtection="0">
      <alignment vertical="center"/>
    </xf>
    <xf numFmtId="0" fontId="24" fillId="0" borderId="11" applyNumberFormat="0" applyFill="0" applyAlignment="0" applyProtection="0">
      <alignment vertical="center"/>
    </xf>
    <xf numFmtId="0" fontId="25" fillId="10" borderId="12" applyNumberFormat="0" applyAlignment="0" applyProtection="0">
      <alignment vertical="center"/>
    </xf>
    <xf numFmtId="0" fontId="26" fillId="0" borderId="0" applyNumberFormat="0" applyFill="0" applyBorder="0" applyAlignment="0" applyProtection="0">
      <alignment vertical="center"/>
    </xf>
    <xf numFmtId="0" fontId="13" fillId="11" borderId="13" applyNumberFormat="0" applyFont="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9"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29"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29"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9"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29"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35" fillId="0" borderId="0" applyNumberFormat="0" applyFill="0" applyBorder="0" applyAlignment="0" applyProtection="0">
      <alignment vertical="center"/>
    </xf>
    <xf numFmtId="0" fontId="37" fillId="0" borderId="0"/>
    <xf numFmtId="0" fontId="3" fillId="0" borderId="0"/>
    <xf numFmtId="0" fontId="3" fillId="0" borderId="0"/>
  </cellStyleXfs>
  <cellXfs count="490">
    <xf numFmtId="0" fontId="0" fillId="0" borderId="0" xfId="0">
      <alignment vertical="center"/>
    </xf>
    <xf numFmtId="0" fontId="8" fillId="0" borderId="0" xfId="0" applyFont="1">
      <alignment vertical="center"/>
    </xf>
    <xf numFmtId="0" fontId="13" fillId="0" borderId="0" xfId="13">
      <alignment vertical="center"/>
    </xf>
    <xf numFmtId="0" fontId="32" fillId="0" borderId="0" xfId="13" applyFont="1">
      <alignment vertical="center"/>
    </xf>
    <xf numFmtId="0" fontId="33" fillId="0" borderId="0" xfId="13" applyFont="1">
      <alignment vertical="center"/>
    </xf>
    <xf numFmtId="0" fontId="34" fillId="0" borderId="0" xfId="13" applyFont="1">
      <alignment vertical="center"/>
    </xf>
    <xf numFmtId="14" fontId="13" fillId="0" borderId="0" xfId="13" applyNumberFormat="1">
      <alignment vertical="center"/>
    </xf>
    <xf numFmtId="0" fontId="36" fillId="0" borderId="0" xfId="13" applyFont="1">
      <alignment vertical="center"/>
    </xf>
    <xf numFmtId="0" fontId="32" fillId="0" borderId="0" xfId="13" applyFont="1" applyAlignment="1">
      <alignment horizontal="left" vertical="center"/>
    </xf>
    <xf numFmtId="0" fontId="33" fillId="0" borderId="0" xfId="13" applyFont="1" applyAlignment="1">
      <alignment horizontal="right" vertical="center"/>
    </xf>
    <xf numFmtId="0" fontId="32" fillId="0" borderId="0" xfId="13" applyFont="1" applyAlignment="1">
      <alignment horizontal="center" vertical="center"/>
    </xf>
    <xf numFmtId="49" fontId="38" fillId="0" borderId="0" xfId="13" applyNumberFormat="1" applyFont="1" applyAlignment="1">
      <alignment horizontal="left" vertical="center"/>
    </xf>
    <xf numFmtId="0" fontId="0" fillId="0" borderId="24" xfId="0" applyBorder="1">
      <alignment vertical="center"/>
    </xf>
    <xf numFmtId="0" fontId="0" fillId="0" borderId="28" xfId="0" applyBorder="1">
      <alignment vertical="center"/>
    </xf>
    <xf numFmtId="0" fontId="39" fillId="0" borderId="0" xfId="0" applyFont="1">
      <alignment vertical="center"/>
    </xf>
    <xf numFmtId="0" fontId="13" fillId="0" borderId="0" xfId="13" applyAlignment="1">
      <alignment horizontal="left" vertical="center" shrinkToFit="1"/>
    </xf>
    <xf numFmtId="0" fontId="40" fillId="0" borderId="0" xfId="0" applyFont="1">
      <alignment vertical="center"/>
    </xf>
    <xf numFmtId="0" fontId="40" fillId="0" borderId="24" xfId="0" applyFont="1" applyBorder="1">
      <alignment vertical="center"/>
    </xf>
    <xf numFmtId="0" fontId="41" fillId="0" borderId="0" xfId="0" applyFont="1" applyAlignment="1">
      <alignment horizontal="center" vertical="center"/>
    </xf>
    <xf numFmtId="0" fontId="41" fillId="0" borderId="0" xfId="0" applyFont="1">
      <alignment vertical="center"/>
    </xf>
    <xf numFmtId="0" fontId="13" fillId="0" borderId="0" xfId="13" applyAlignment="1">
      <alignment horizontal="left" vertical="center"/>
    </xf>
    <xf numFmtId="0" fontId="40" fillId="0" borderId="0" xfId="0" applyFont="1" applyAlignment="1">
      <alignment horizontal="center" vertical="center"/>
    </xf>
    <xf numFmtId="0" fontId="39" fillId="0" borderId="0" xfId="0" applyFont="1" applyAlignment="1">
      <alignment horizontal="center" vertical="center"/>
    </xf>
    <xf numFmtId="0" fontId="33" fillId="0" borderId="0" xfId="0" applyFont="1">
      <alignment vertical="center"/>
    </xf>
    <xf numFmtId="0" fontId="48" fillId="2" borderId="19" xfId="8" applyFont="1" applyFill="1" applyBorder="1" applyAlignment="1">
      <alignment horizontal="left" vertical="center"/>
    </xf>
    <xf numFmtId="0" fontId="48" fillId="2" borderId="19" xfId="8" applyFont="1" applyFill="1" applyBorder="1" applyAlignment="1">
      <alignment horizontal="left" vertical="center" wrapText="1"/>
    </xf>
    <xf numFmtId="0" fontId="48" fillId="3" borderId="19" xfId="8" applyFont="1" applyFill="1" applyBorder="1" applyAlignment="1">
      <alignment vertical="center" wrapText="1"/>
    </xf>
    <xf numFmtId="0" fontId="48" fillId="3" borderId="25" xfId="8" applyFont="1" applyFill="1" applyBorder="1" applyAlignment="1">
      <alignment vertical="center" wrapText="1"/>
    </xf>
    <xf numFmtId="0" fontId="48" fillId="3" borderId="19" xfId="8" applyFont="1" applyFill="1" applyBorder="1" applyAlignment="1">
      <alignment horizontal="left" vertical="center" wrapText="1"/>
    </xf>
    <xf numFmtId="0" fontId="33" fillId="0" borderId="0" xfId="0" applyFont="1" applyAlignment="1">
      <alignment horizontal="left" vertical="center"/>
    </xf>
    <xf numFmtId="0" fontId="40" fillId="0" borderId="21" xfId="0" applyFont="1" applyBorder="1" applyAlignment="1">
      <alignment horizontal="left" vertical="center"/>
    </xf>
    <xf numFmtId="0" fontId="48" fillId="3" borderId="19" xfId="57" applyFont="1" applyFill="1" applyBorder="1" applyAlignment="1">
      <alignment horizontal="left" vertical="center" wrapText="1"/>
    </xf>
    <xf numFmtId="0" fontId="48" fillId="3" borderId="19" xfId="57" applyFont="1" applyFill="1" applyBorder="1" applyAlignment="1">
      <alignment horizontal="left" vertical="center"/>
    </xf>
    <xf numFmtId="0" fontId="48" fillId="3" borderId="19" xfId="57" applyFont="1" applyFill="1" applyBorder="1" applyAlignment="1">
      <alignment horizontal="center" vertical="center" shrinkToFit="1"/>
    </xf>
    <xf numFmtId="0" fontId="33" fillId="0" borderId="0" xfId="0" applyFont="1" applyAlignment="1">
      <alignment vertical="center" shrinkToFit="1"/>
    </xf>
    <xf numFmtId="0" fontId="33" fillId="0" borderId="0" xfId="0" applyFont="1" applyAlignment="1">
      <alignment horizontal="left" vertical="center" shrinkToFit="1"/>
    </xf>
    <xf numFmtId="0" fontId="38" fillId="0" borderId="0" xfId="0" applyFont="1" applyAlignment="1">
      <alignment horizontal="left" vertical="center" shrinkToFit="1"/>
    </xf>
    <xf numFmtId="0" fontId="0" fillId="0" borderId="0" xfId="0" applyAlignment="1">
      <alignment vertical="center" shrinkToFit="1"/>
    </xf>
    <xf numFmtId="0" fontId="7" fillId="0" borderId="5" xfId="8" applyBorder="1" applyAlignment="1">
      <alignment shrinkToFit="1"/>
    </xf>
    <xf numFmtId="0" fontId="7" fillId="0" borderId="5" xfId="9" applyBorder="1" applyAlignment="1">
      <alignment shrinkToFit="1"/>
    </xf>
    <xf numFmtId="0" fontId="3" fillId="0" borderId="5" xfId="6" applyBorder="1" applyAlignment="1">
      <alignment shrinkToFit="1"/>
    </xf>
    <xf numFmtId="0" fontId="3" fillId="0" borderId="5" xfId="9" applyFont="1" applyBorder="1" applyAlignment="1">
      <alignment shrinkToFit="1"/>
    </xf>
    <xf numFmtId="0" fontId="3" fillId="0" borderId="0" xfId="6" applyAlignment="1">
      <alignment shrinkToFit="1"/>
    </xf>
    <xf numFmtId="0" fontId="7" fillId="0" borderId="0" xfId="8" applyAlignment="1">
      <alignment shrinkToFit="1"/>
    </xf>
    <xf numFmtId="0" fontId="2" fillId="0" borderId="19" xfId="2" applyBorder="1" applyAlignment="1">
      <alignment vertical="center"/>
    </xf>
    <xf numFmtId="0" fontId="2" fillId="0" borderId="0" xfId="2" applyAlignment="1">
      <alignment vertical="center"/>
    </xf>
    <xf numFmtId="0" fontId="48" fillId="3" borderId="19" xfId="57" applyFont="1" applyFill="1" applyBorder="1" applyAlignment="1">
      <alignment horizontal="left" vertical="center" shrinkToFit="1"/>
    </xf>
    <xf numFmtId="0" fontId="40" fillId="0" borderId="21" xfId="0" applyFont="1" applyBorder="1">
      <alignment vertical="center"/>
    </xf>
    <xf numFmtId="0" fontId="0" fillId="0" borderId="22" xfId="0" applyBorder="1">
      <alignment vertical="center"/>
    </xf>
    <xf numFmtId="0" fontId="40" fillId="0" borderId="15" xfId="0" applyFont="1" applyBorder="1">
      <alignment vertical="center"/>
    </xf>
    <xf numFmtId="0" fontId="40" fillId="0" borderId="29" xfId="0" applyFont="1" applyBorder="1" applyAlignment="1">
      <alignment horizontal="center" vertical="center"/>
    </xf>
    <xf numFmtId="0" fontId="47" fillId="0" borderId="0" xfId="0" applyFont="1">
      <alignment vertical="center"/>
    </xf>
    <xf numFmtId="0" fontId="47" fillId="0" borderId="0" xfId="0" applyFont="1" applyAlignment="1">
      <alignment vertical="center" wrapText="1"/>
    </xf>
    <xf numFmtId="0" fontId="40" fillId="0" borderId="0" xfId="0" applyFont="1" applyAlignment="1">
      <alignment vertical="center" wrapText="1"/>
    </xf>
    <xf numFmtId="0" fontId="41" fillId="0" borderId="0" xfId="0" applyFont="1" applyAlignment="1">
      <alignment vertical="center" wrapText="1"/>
    </xf>
    <xf numFmtId="0" fontId="32" fillId="4" borderId="21" xfId="13" applyFont="1" applyFill="1" applyBorder="1">
      <alignment vertical="center"/>
    </xf>
    <xf numFmtId="0" fontId="32" fillId="4" borderId="22" xfId="13" applyFont="1" applyFill="1" applyBorder="1">
      <alignment vertical="center"/>
    </xf>
    <xf numFmtId="0" fontId="32" fillId="4" borderId="20" xfId="13" applyFont="1" applyFill="1" applyBorder="1">
      <alignment vertical="center"/>
    </xf>
    <xf numFmtId="0" fontId="32" fillId="0" borderId="19" xfId="13" applyFont="1" applyBorder="1">
      <alignment vertical="center"/>
    </xf>
    <xf numFmtId="0" fontId="48" fillId="2" borderId="29" xfId="8" applyFont="1" applyFill="1" applyBorder="1" applyAlignment="1">
      <alignment horizontal="left" vertical="center" wrapText="1"/>
    </xf>
    <xf numFmtId="0" fontId="38" fillId="3" borderId="1" xfId="6" applyFont="1" applyFill="1" applyBorder="1" applyAlignment="1">
      <alignment horizontal="left" vertical="center" wrapText="1"/>
    </xf>
    <xf numFmtId="0" fontId="38" fillId="3" borderId="52" xfId="6" applyFont="1" applyFill="1" applyBorder="1" applyAlignment="1">
      <alignment horizontal="left" vertical="center" wrapText="1"/>
    </xf>
    <xf numFmtId="0" fontId="38" fillId="3" borderId="19" xfId="57" applyFont="1" applyFill="1" applyBorder="1" applyAlignment="1">
      <alignment horizontal="center" vertical="center" wrapText="1"/>
    </xf>
    <xf numFmtId="0" fontId="38" fillId="3" borderId="53" xfId="6" applyFont="1" applyFill="1" applyBorder="1" applyAlignment="1">
      <alignment horizontal="left" vertical="center" wrapText="1"/>
    </xf>
    <xf numFmtId="0" fontId="38" fillId="0" borderId="0" xfId="0" applyFont="1">
      <alignment vertical="center"/>
    </xf>
    <xf numFmtId="0" fontId="33" fillId="0" borderId="54" xfId="0" applyFont="1" applyBorder="1">
      <alignment vertical="center"/>
    </xf>
    <xf numFmtId="0" fontId="33" fillId="0" borderId="55" xfId="0" applyFont="1" applyBorder="1">
      <alignment vertical="center"/>
    </xf>
    <xf numFmtId="0" fontId="33" fillId="36" borderId="56" xfId="0" applyFont="1" applyFill="1" applyBorder="1" applyAlignment="1">
      <alignment vertical="center" shrinkToFit="1"/>
    </xf>
    <xf numFmtId="0" fontId="33" fillId="38" borderId="57" xfId="0" applyFont="1" applyFill="1" applyBorder="1" applyAlignment="1">
      <alignment vertical="center" shrinkToFit="1"/>
    </xf>
    <xf numFmtId="0" fontId="32" fillId="0" borderId="0" xfId="13" applyFont="1" applyAlignment="1">
      <alignment horizontal="right" vertical="center"/>
    </xf>
    <xf numFmtId="0" fontId="11" fillId="2" borderId="19" xfId="0" applyFont="1" applyFill="1" applyBorder="1" applyAlignment="1">
      <alignment horizontal="left" vertical="center" wrapText="1"/>
    </xf>
    <xf numFmtId="0" fontId="8" fillId="0" borderId="0" xfId="0" applyFont="1" applyAlignment="1">
      <alignment vertical="center" wrapText="1"/>
    </xf>
    <xf numFmtId="0" fontId="4" fillId="3" borderId="19" xfId="8" applyFont="1" applyFill="1" applyBorder="1" applyAlignment="1">
      <alignment horizontal="left" vertical="center" wrapText="1"/>
    </xf>
    <xf numFmtId="0" fontId="10" fillId="2" borderId="19" xfId="0" applyFont="1" applyFill="1" applyBorder="1" applyAlignment="1">
      <alignment horizontal="left" vertical="center" wrapText="1"/>
    </xf>
    <xf numFmtId="0" fontId="4" fillId="3" borderId="2" xfId="8" applyFont="1" applyFill="1" applyBorder="1" applyAlignment="1">
      <alignment horizontal="left" vertical="center" wrapText="1"/>
    </xf>
    <xf numFmtId="0" fontId="4" fillId="3" borderId="4" xfId="8" applyFont="1" applyFill="1" applyBorder="1" applyAlignment="1">
      <alignment horizontal="left" vertical="center" wrapText="1"/>
    </xf>
    <xf numFmtId="0" fontId="4" fillId="3" borderId="3" xfId="8" applyFont="1" applyFill="1" applyBorder="1" applyAlignment="1">
      <alignment horizontal="left" vertical="center" wrapText="1"/>
    </xf>
    <xf numFmtId="0" fontId="8" fillId="0" borderId="0" xfId="0" applyFont="1" applyAlignment="1">
      <alignment horizontal="left" vertical="center" wrapText="1"/>
    </xf>
    <xf numFmtId="0" fontId="4" fillId="4" borderId="19" xfId="8"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4" borderId="22" xfId="8" applyFont="1" applyFill="1" applyBorder="1" applyAlignment="1">
      <alignment horizontal="left" vertical="center" wrapText="1"/>
    </xf>
    <xf numFmtId="14" fontId="9" fillId="4" borderId="19" xfId="6" applyNumberFormat="1" applyFont="1" applyFill="1" applyBorder="1" applyAlignment="1">
      <alignment horizontal="left" vertical="center" wrapText="1"/>
    </xf>
    <xf numFmtId="0" fontId="3" fillId="0" borderId="5" xfId="58" applyBorder="1" applyAlignment="1">
      <alignment wrapText="1"/>
    </xf>
    <xf numFmtId="14" fontId="4" fillId="4" borderId="19" xfId="8" applyNumberFormat="1" applyFont="1" applyFill="1" applyBorder="1" applyAlignment="1">
      <alignment horizontal="left" vertical="center" wrapText="1"/>
    </xf>
    <xf numFmtId="0" fontId="51" fillId="0" borderId="5" xfId="6" applyFont="1" applyBorder="1" applyAlignment="1">
      <alignment shrinkToFit="1"/>
    </xf>
    <xf numFmtId="0" fontId="51" fillId="0" borderId="5" xfId="8" applyFont="1" applyBorder="1" applyAlignment="1">
      <alignment shrinkToFit="1"/>
    </xf>
    <xf numFmtId="0" fontId="2" fillId="0" borderId="5" xfId="58" applyFont="1" applyBorder="1" applyAlignment="1">
      <alignment horizontal="right" wrapText="1"/>
    </xf>
    <xf numFmtId="0" fontId="2" fillId="0" borderId="5" xfId="6" applyFont="1" applyBorder="1" applyAlignment="1">
      <alignment shrinkToFit="1"/>
    </xf>
    <xf numFmtId="0" fontId="52" fillId="0" borderId="0" xfId="0" applyFont="1" applyAlignment="1">
      <alignment vertical="center" shrinkToFit="1"/>
    </xf>
    <xf numFmtId="0" fontId="53" fillId="0" borderId="19" xfId="0" applyFont="1" applyBorder="1" applyAlignment="1">
      <alignment vertical="center" shrinkToFit="1"/>
    </xf>
    <xf numFmtId="0" fontId="53" fillId="0" borderId="19" xfId="0" applyFont="1" applyBorder="1">
      <alignment vertical="center"/>
    </xf>
    <xf numFmtId="0" fontId="53" fillId="36" borderId="19" xfId="0" applyFont="1" applyFill="1" applyBorder="1">
      <alignment vertical="center"/>
    </xf>
    <xf numFmtId="0" fontId="53" fillId="0" borderId="0" xfId="0" applyFont="1">
      <alignment vertical="center"/>
    </xf>
    <xf numFmtId="0" fontId="53" fillId="0" borderId="0" xfId="0" applyFont="1" applyAlignment="1">
      <alignment vertical="center" shrinkToFit="1"/>
    </xf>
    <xf numFmtId="49" fontId="48" fillId="38" borderId="19" xfId="8" applyNumberFormat="1" applyFont="1" applyFill="1" applyBorder="1" applyAlignment="1" applyProtection="1">
      <alignment vertical="center"/>
      <protection locked="0"/>
    </xf>
    <xf numFmtId="176" fontId="48" fillId="4" borderId="29" xfId="57" applyNumberFormat="1" applyFont="1" applyFill="1" applyBorder="1" applyAlignment="1" applyProtection="1">
      <alignment horizontal="left" vertical="center"/>
      <protection locked="0"/>
    </xf>
    <xf numFmtId="0" fontId="38" fillId="4" borderId="29" xfId="0" applyFont="1" applyFill="1" applyBorder="1" applyAlignment="1" applyProtection="1">
      <alignment horizontal="left" vertical="center" shrinkToFit="1"/>
      <protection locked="0"/>
    </xf>
    <xf numFmtId="176" fontId="48" fillId="4" borderId="19" xfId="57" applyNumberFormat="1" applyFont="1" applyFill="1" applyBorder="1" applyAlignment="1" applyProtection="1">
      <alignment horizontal="left" vertical="center"/>
      <protection locked="0"/>
    </xf>
    <xf numFmtId="0" fontId="48" fillId="4" borderId="19" xfId="57" applyFont="1" applyFill="1" applyBorder="1" applyAlignment="1" applyProtection="1">
      <alignment horizontal="left" vertical="center" shrinkToFit="1"/>
      <protection locked="0"/>
    </xf>
    <xf numFmtId="0" fontId="48" fillId="4" borderId="19" xfId="57" applyFont="1" applyFill="1" applyBorder="1" applyAlignment="1" applyProtection="1">
      <alignment vertical="center" shrinkToFit="1"/>
      <protection locked="0"/>
    </xf>
    <xf numFmtId="0" fontId="53" fillId="4" borderId="19" xfId="0" applyFont="1" applyFill="1" applyBorder="1" applyProtection="1">
      <alignment vertical="center"/>
      <protection locked="0"/>
    </xf>
    <xf numFmtId="0" fontId="32" fillId="0" borderId="31" xfId="13" applyFont="1" applyBorder="1" applyAlignment="1" applyProtection="1">
      <alignment horizontal="center" vertical="center"/>
      <protection locked="0"/>
    </xf>
    <xf numFmtId="0" fontId="32" fillId="0" borderId="41" xfId="13" applyFont="1" applyBorder="1" applyAlignment="1" applyProtection="1">
      <alignment horizontal="center" vertical="center"/>
      <protection locked="0"/>
    </xf>
    <xf numFmtId="49" fontId="48" fillId="4" borderId="29" xfId="57" applyNumberFormat="1" applyFont="1" applyFill="1" applyBorder="1" applyAlignment="1" applyProtection="1">
      <alignment vertical="center" shrinkToFit="1"/>
      <protection locked="0"/>
    </xf>
    <xf numFmtId="49" fontId="48" fillId="4" borderId="52" xfId="57" applyNumberFormat="1" applyFont="1" applyFill="1" applyBorder="1" applyAlignment="1" applyProtection="1">
      <alignment vertical="center" shrinkToFit="1"/>
      <protection locked="0"/>
    </xf>
    <xf numFmtId="49" fontId="48" fillId="38" borderId="52" xfId="57" applyNumberFormat="1" applyFont="1" applyFill="1" applyBorder="1" applyAlignment="1" applyProtection="1">
      <alignment vertical="center" shrinkToFit="1"/>
      <protection locked="0"/>
    </xf>
    <xf numFmtId="49" fontId="48" fillId="38" borderId="1" xfId="57" applyNumberFormat="1" applyFont="1" applyFill="1" applyBorder="1" applyAlignment="1" applyProtection="1">
      <alignment vertical="center" shrinkToFit="1"/>
      <protection locked="0"/>
    </xf>
    <xf numFmtId="49" fontId="0" fillId="0" borderId="29" xfId="0" applyNumberFormat="1" applyBorder="1" applyAlignment="1" applyProtection="1">
      <alignment horizontal="center" vertical="center"/>
      <protection locked="0"/>
    </xf>
    <xf numFmtId="0" fontId="54" fillId="0" borderId="0" xfId="0" applyFont="1">
      <alignment vertical="center"/>
    </xf>
    <xf numFmtId="0" fontId="54" fillId="0" borderId="0" xfId="0" applyFont="1" applyAlignment="1">
      <alignment horizontal="center" vertical="center"/>
    </xf>
    <xf numFmtId="0" fontId="54" fillId="0" borderId="58" xfId="0" applyFont="1" applyBorder="1" applyAlignment="1">
      <alignment horizontal="center" vertical="center"/>
    </xf>
    <xf numFmtId="0" fontId="54" fillId="0" borderId="59" xfId="0" applyFont="1" applyBorder="1">
      <alignment vertical="center"/>
    </xf>
    <xf numFmtId="0" fontId="54" fillId="0" borderId="18" xfId="0" applyFont="1" applyBorder="1" applyAlignment="1">
      <alignment horizontal="center" vertical="center"/>
    </xf>
    <xf numFmtId="0" fontId="54" fillId="0" borderId="16" xfId="0" applyFont="1" applyBorder="1">
      <alignment vertical="center"/>
    </xf>
    <xf numFmtId="0" fontId="54" fillId="0" borderId="49" xfId="0" applyFont="1" applyBorder="1">
      <alignment vertical="center"/>
    </xf>
    <xf numFmtId="0" fontId="54" fillId="0" borderId="58" xfId="0" applyFont="1" applyBorder="1">
      <alignment vertical="center"/>
    </xf>
    <xf numFmtId="0" fontId="54" fillId="0" borderId="18" xfId="0" applyFont="1" applyBorder="1">
      <alignment vertical="center"/>
    </xf>
    <xf numFmtId="0" fontId="44" fillId="0" borderId="0" xfId="0" applyFont="1">
      <alignment vertical="center"/>
    </xf>
    <xf numFmtId="0" fontId="54" fillId="0" borderId="63" xfId="0" applyFont="1" applyBorder="1" applyAlignment="1">
      <alignment horizontal="center" vertical="center"/>
    </xf>
    <xf numFmtId="0" fontId="54" fillId="0" borderId="24" xfId="0" applyFont="1" applyBorder="1">
      <alignment vertical="center"/>
    </xf>
    <xf numFmtId="0" fontId="54" fillId="0" borderId="64" xfId="0" applyFont="1" applyBorder="1">
      <alignment vertical="center"/>
    </xf>
    <xf numFmtId="0" fontId="54" fillId="0" borderId="51" xfId="0" applyFont="1" applyBorder="1" applyAlignment="1">
      <alignment horizontal="center" vertical="center"/>
    </xf>
    <xf numFmtId="0" fontId="54" fillId="0" borderId="17" xfId="0" applyFont="1" applyBorder="1">
      <alignment vertical="center"/>
    </xf>
    <xf numFmtId="0" fontId="54" fillId="0" borderId="45" xfId="0" applyFont="1" applyBorder="1">
      <alignment vertical="center"/>
    </xf>
    <xf numFmtId="0" fontId="58" fillId="0" borderId="0" xfId="0" applyFont="1">
      <alignment vertical="center"/>
    </xf>
    <xf numFmtId="0" fontId="59" fillId="0" borderId="17" xfId="0" applyFont="1" applyBorder="1">
      <alignment vertical="center"/>
    </xf>
    <xf numFmtId="0" fontId="58" fillId="0" borderId="58" xfId="0" applyFont="1" applyBorder="1" applyAlignment="1">
      <alignment horizontal="center" vertical="center"/>
    </xf>
    <xf numFmtId="0" fontId="58" fillId="0" borderId="51" xfId="0" quotePrefix="1" applyFont="1" applyBorder="1" applyAlignment="1">
      <alignment horizontal="center" vertical="center"/>
    </xf>
    <xf numFmtId="0" fontId="58" fillId="0" borderId="17" xfId="0" applyFont="1" applyBorder="1">
      <alignment vertical="center"/>
    </xf>
    <xf numFmtId="0" fontId="58" fillId="0" borderId="58" xfId="0" quotePrefix="1" applyFont="1" applyBorder="1" applyAlignment="1">
      <alignment horizontal="center" vertical="center"/>
    </xf>
    <xf numFmtId="0" fontId="54" fillId="0" borderId="63" xfId="0" applyFont="1" applyBorder="1">
      <alignment vertical="center"/>
    </xf>
    <xf numFmtId="0" fontId="58" fillId="0" borderId="58" xfId="0" applyFont="1" applyBorder="1">
      <alignment vertical="center"/>
    </xf>
    <xf numFmtId="0" fontId="60" fillId="0" borderId="0" xfId="0" applyFont="1">
      <alignment vertical="center"/>
    </xf>
    <xf numFmtId="0" fontId="54" fillId="0" borderId="0" xfId="0" quotePrefix="1" applyFont="1">
      <alignment vertical="center"/>
    </xf>
    <xf numFmtId="0" fontId="60" fillId="0" borderId="58" xfId="0" quotePrefix="1" applyFont="1" applyBorder="1" applyAlignment="1">
      <alignment horizontal="center" vertical="center"/>
    </xf>
    <xf numFmtId="0" fontId="65" fillId="0" borderId="0" xfId="0" applyFont="1" applyAlignment="1">
      <alignment horizontal="left" vertical="center"/>
    </xf>
    <xf numFmtId="0" fontId="68" fillId="0" borderId="0" xfId="0" applyFont="1">
      <alignment vertical="center"/>
    </xf>
    <xf numFmtId="0" fontId="69" fillId="0" borderId="0" xfId="0" applyFont="1">
      <alignment vertical="center"/>
    </xf>
    <xf numFmtId="0" fontId="68" fillId="0" borderId="0" xfId="0" applyFont="1" applyAlignment="1">
      <alignment vertical="center" wrapText="1"/>
    </xf>
    <xf numFmtId="0" fontId="73" fillId="0" borderId="0" xfId="0" applyFont="1">
      <alignment vertical="center"/>
    </xf>
    <xf numFmtId="0" fontId="72" fillId="0" borderId="0" xfId="0" applyFont="1" applyAlignment="1" applyProtection="1">
      <alignment horizontal="center" vertical="center"/>
      <protection locked="0"/>
    </xf>
    <xf numFmtId="0" fontId="73" fillId="0" borderId="0" xfId="0" applyFont="1" applyAlignment="1" applyProtection="1">
      <alignment horizontal="right" vertical="center"/>
      <protection locked="0"/>
    </xf>
    <xf numFmtId="0" fontId="73" fillId="0" borderId="0" xfId="0" applyFont="1" applyProtection="1">
      <alignment vertical="center"/>
      <protection locked="0"/>
    </xf>
    <xf numFmtId="0" fontId="73" fillId="0" borderId="0" xfId="0" applyFont="1" applyAlignment="1">
      <alignment horizontal="center" vertical="center"/>
    </xf>
    <xf numFmtId="0" fontId="73" fillId="39" borderId="19" xfId="0" applyFont="1" applyFill="1" applyBorder="1" applyAlignment="1" applyProtection="1">
      <alignment horizontal="center" vertical="center"/>
      <protection locked="0"/>
    </xf>
    <xf numFmtId="0" fontId="73" fillId="0" borderId="50" xfId="0" applyFont="1" applyBorder="1" applyProtection="1">
      <alignment vertical="center"/>
      <protection locked="0"/>
    </xf>
    <xf numFmtId="0" fontId="73" fillId="0" borderId="1" xfId="0" applyFont="1" applyBorder="1" applyProtection="1">
      <alignment vertical="center"/>
      <protection locked="0"/>
    </xf>
    <xf numFmtId="0" fontId="32" fillId="0" borderId="19" xfId="13" applyFont="1" applyBorder="1" applyAlignment="1" applyProtection="1">
      <alignment horizontal="center" vertical="center"/>
      <protection locked="0"/>
    </xf>
    <xf numFmtId="0" fontId="0" fillId="0" borderId="0" xfId="0" applyAlignment="1">
      <alignment vertical="center" wrapText="1" shrinkToFit="1"/>
    </xf>
    <xf numFmtId="0" fontId="74" fillId="0" borderId="0" xfId="0" applyFont="1" applyAlignment="1">
      <alignment horizontal="left" vertical="top"/>
    </xf>
    <xf numFmtId="0" fontId="74" fillId="0" borderId="0" xfId="0" applyFont="1">
      <alignment vertical="center"/>
    </xf>
    <xf numFmtId="0" fontId="74" fillId="0" borderId="0" xfId="0" applyFont="1" applyAlignment="1">
      <alignment horizontal="left" vertical="center"/>
    </xf>
    <xf numFmtId="14" fontId="0" fillId="0" borderId="0" xfId="0" applyNumberFormat="1" applyAlignment="1">
      <alignment vertical="center" shrinkToFit="1"/>
    </xf>
    <xf numFmtId="0" fontId="81" fillId="0" borderId="0" xfId="0" applyFont="1">
      <alignment vertical="center"/>
    </xf>
    <xf numFmtId="0" fontId="82" fillId="0" borderId="0" xfId="0" applyFont="1">
      <alignment vertical="center"/>
    </xf>
    <xf numFmtId="0" fontId="76" fillId="0" borderId="0" xfId="0" applyFont="1">
      <alignment vertical="center"/>
    </xf>
    <xf numFmtId="0" fontId="38" fillId="3" borderId="19" xfId="6" applyFont="1" applyFill="1" applyBorder="1" applyAlignment="1">
      <alignment horizontal="left" vertical="center" wrapText="1"/>
    </xf>
    <xf numFmtId="0" fontId="4" fillId="3" borderId="29" xfId="8" applyFont="1" applyFill="1" applyBorder="1" applyAlignment="1">
      <alignment horizontal="left" vertical="center" wrapText="1"/>
    </xf>
    <xf numFmtId="0" fontId="9" fillId="3" borderId="19" xfId="6" applyFont="1" applyFill="1" applyBorder="1" applyAlignment="1">
      <alignment horizontal="left" vertical="center" wrapText="1"/>
    </xf>
    <xf numFmtId="0" fontId="9" fillId="3" borderId="29" xfId="6" applyFont="1" applyFill="1" applyBorder="1" applyAlignment="1">
      <alignment horizontal="left" vertical="center" wrapText="1"/>
    </xf>
    <xf numFmtId="0" fontId="6" fillId="4" borderId="19" xfId="7" applyNumberFormat="1" applyFill="1" applyBorder="1" applyAlignment="1">
      <alignment horizontal="left" vertical="center" wrapText="1"/>
    </xf>
    <xf numFmtId="0" fontId="9" fillId="4" borderId="19" xfId="6" applyFont="1" applyFill="1" applyBorder="1" applyAlignment="1">
      <alignment horizontal="left" vertical="center" wrapText="1"/>
    </xf>
    <xf numFmtId="0" fontId="4" fillId="4" borderId="19" xfId="6" applyFont="1" applyFill="1" applyBorder="1" applyAlignment="1">
      <alignment horizontal="left" vertical="center" wrapText="1"/>
    </xf>
    <xf numFmtId="0" fontId="68" fillId="0" borderId="0" xfId="0" applyFont="1" applyAlignment="1">
      <alignment horizontal="center" vertical="center"/>
    </xf>
    <xf numFmtId="0" fontId="53" fillId="37" borderId="19" xfId="0" applyFont="1" applyFill="1" applyBorder="1">
      <alignment vertical="center"/>
    </xf>
    <xf numFmtId="0" fontId="84" fillId="0" borderId="5" xfId="6" applyFont="1" applyBorder="1"/>
    <xf numFmtId="0" fontId="84" fillId="0" borderId="5" xfId="6" applyFont="1" applyBorder="1" applyAlignment="1">
      <alignment horizontal="right"/>
    </xf>
    <xf numFmtId="0" fontId="40" fillId="0" borderId="50" xfId="0" applyFont="1" applyBorder="1" applyProtection="1">
      <alignment vertical="center"/>
      <protection locked="0"/>
    </xf>
    <xf numFmtId="0" fontId="53" fillId="0" borderId="0" xfId="0" applyFont="1" applyBorder="1" applyAlignment="1">
      <alignment vertical="center" shrinkToFit="1"/>
    </xf>
    <xf numFmtId="0" fontId="53" fillId="0" borderId="0" xfId="0" applyFont="1" applyBorder="1">
      <alignment vertical="center"/>
    </xf>
    <xf numFmtId="0" fontId="53" fillId="36" borderId="0" xfId="0" applyFont="1" applyFill="1" applyBorder="1">
      <alignment vertical="center"/>
    </xf>
    <xf numFmtId="0" fontId="92" fillId="0" borderId="0" xfId="0" applyFont="1">
      <alignment vertical="center"/>
    </xf>
    <xf numFmtId="0" fontId="93" fillId="43" borderId="70" xfId="0" applyFont="1" applyFill="1" applyBorder="1" applyAlignment="1">
      <alignment horizontal="left" vertical="top"/>
    </xf>
    <xf numFmtId="0" fontId="93" fillId="43" borderId="0" xfId="0" applyFont="1" applyFill="1" applyAlignment="1">
      <alignment horizontal="left" vertical="top"/>
    </xf>
    <xf numFmtId="0" fontId="95" fillId="44" borderId="71" xfId="0" applyFont="1" applyFill="1" applyBorder="1" applyAlignment="1">
      <alignment horizontal="left" vertical="top"/>
    </xf>
    <xf numFmtId="0" fontId="84" fillId="0" borderId="72" xfId="6" applyFont="1" applyBorder="1"/>
    <xf numFmtId="0" fontId="53" fillId="37" borderId="29" xfId="0" applyFont="1" applyFill="1" applyBorder="1">
      <alignment vertical="center"/>
    </xf>
    <xf numFmtId="0" fontId="84" fillId="0" borderId="19" xfId="6" applyFont="1" applyBorder="1"/>
    <xf numFmtId="0" fontId="53" fillId="4" borderId="19" xfId="0" applyFont="1" applyFill="1" applyBorder="1">
      <alignment vertical="center"/>
    </xf>
    <xf numFmtId="0" fontId="88" fillId="0" borderId="68" xfId="0" quotePrefix="1" applyFont="1" applyBorder="1" applyAlignment="1">
      <alignment horizontal="left" vertical="center"/>
    </xf>
    <xf numFmtId="0" fontId="79" fillId="0" borderId="26" xfId="0" applyFont="1" applyBorder="1" applyAlignment="1">
      <alignment horizontal="left" vertical="center"/>
    </xf>
    <xf numFmtId="0" fontId="79" fillId="0" borderId="69" xfId="0" applyFont="1" applyBorder="1" applyAlignment="1">
      <alignment horizontal="left" vertical="center"/>
    </xf>
    <xf numFmtId="0" fontId="79" fillId="0" borderId="18" xfId="0" applyFont="1" applyBorder="1" applyAlignment="1">
      <alignment horizontal="left" vertical="center"/>
    </xf>
    <xf numFmtId="0" fontId="79" fillId="0" borderId="16" xfId="0" applyFont="1" applyBorder="1" applyAlignment="1">
      <alignment horizontal="left" vertical="center"/>
    </xf>
    <xf numFmtId="0" fontId="79" fillId="0" borderId="49" xfId="0" applyFont="1" applyBorder="1" applyAlignment="1">
      <alignment horizontal="left" vertical="center"/>
    </xf>
    <xf numFmtId="0" fontId="79" fillId="0" borderId="58" xfId="0" quotePrefix="1" applyFont="1" applyBorder="1" applyAlignment="1">
      <alignment horizontal="left" vertical="center" wrapText="1"/>
    </xf>
    <xf numFmtId="0" fontId="79" fillId="0" borderId="0" xfId="0" quotePrefix="1" applyFont="1" applyAlignment="1">
      <alignment horizontal="left" vertical="center"/>
    </xf>
    <xf numFmtId="0" fontId="79" fillId="0" borderId="59" xfId="0" quotePrefix="1" applyFont="1" applyBorder="1" applyAlignment="1">
      <alignment horizontal="left" vertical="center"/>
    </xf>
    <xf numFmtId="0" fontId="79" fillId="0" borderId="58" xfId="0" quotePrefix="1" applyFont="1" applyBorder="1" applyAlignment="1">
      <alignment horizontal="left" vertical="center"/>
    </xf>
    <xf numFmtId="0" fontId="79" fillId="0" borderId="63" xfId="0" quotePrefix="1" applyFont="1" applyBorder="1" applyAlignment="1">
      <alignment horizontal="left" vertical="center"/>
    </xf>
    <xf numFmtId="0" fontId="79" fillId="0" borderId="24" xfId="0" quotePrefix="1" applyFont="1" applyBorder="1" applyAlignment="1">
      <alignment horizontal="left" vertical="center"/>
    </xf>
    <xf numFmtId="0" fontId="79" fillId="0" borderId="64" xfId="0" quotePrefix="1" applyFont="1" applyBorder="1" applyAlignment="1">
      <alignment horizontal="left" vertical="center"/>
    </xf>
    <xf numFmtId="0" fontId="56" fillId="42" borderId="66" xfId="0" applyFont="1" applyFill="1" applyBorder="1" applyAlignment="1">
      <alignment horizontal="center" vertical="center" textRotation="255"/>
    </xf>
    <xf numFmtId="0" fontId="56" fillId="42" borderId="67" xfId="0" applyFont="1" applyFill="1" applyBorder="1" applyAlignment="1">
      <alignment horizontal="center" vertical="center" textRotation="255"/>
    </xf>
    <xf numFmtId="0" fontId="63" fillId="41" borderId="60"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62" xfId="0" applyFont="1" applyFill="1" applyBorder="1" applyAlignment="1">
      <alignment horizontal="center" vertical="center"/>
    </xf>
    <xf numFmtId="0" fontId="56" fillId="42" borderId="65" xfId="0" applyFont="1" applyFill="1" applyBorder="1" applyAlignment="1">
      <alignment horizontal="center" vertical="center" textRotation="255"/>
    </xf>
    <xf numFmtId="0" fontId="57" fillId="42" borderId="66" xfId="0" applyFont="1" applyFill="1" applyBorder="1" applyAlignment="1">
      <alignment horizontal="center" vertical="center" textRotation="255"/>
    </xf>
    <xf numFmtId="0" fontId="57" fillId="42" borderId="65" xfId="0" applyFont="1" applyFill="1" applyBorder="1" applyAlignment="1">
      <alignment horizontal="center" vertical="center"/>
    </xf>
    <xf numFmtId="0" fontId="57" fillId="42" borderId="66" xfId="0" applyFont="1" applyFill="1" applyBorder="1" applyAlignment="1">
      <alignment horizontal="center" vertical="center"/>
    </xf>
    <xf numFmtId="0" fontId="57" fillId="42" borderId="67" xfId="0" applyFont="1" applyFill="1" applyBorder="1" applyAlignment="1">
      <alignment horizontal="center" vertical="center"/>
    </xf>
    <xf numFmtId="0" fontId="75" fillId="0" borderId="51" xfId="0" applyFont="1" applyBorder="1" applyAlignment="1">
      <alignment horizontal="left" vertical="center" wrapText="1"/>
    </xf>
    <xf numFmtId="0" fontId="58" fillId="0" borderId="17" xfId="0" applyFont="1" applyBorder="1" applyAlignment="1">
      <alignment horizontal="left" vertical="center"/>
    </xf>
    <xf numFmtId="0" fontId="58" fillId="0" borderId="45" xfId="0" applyFont="1" applyBorder="1" applyAlignment="1">
      <alignment horizontal="left" vertical="center"/>
    </xf>
    <xf numFmtId="0" fontId="58" fillId="0" borderId="58" xfId="0" applyFont="1" applyBorder="1" applyAlignment="1">
      <alignment horizontal="left" vertical="center"/>
    </xf>
    <xf numFmtId="0" fontId="58" fillId="0" borderId="0" xfId="0" applyFont="1" applyAlignment="1">
      <alignment horizontal="left" vertical="center"/>
    </xf>
    <xf numFmtId="0" fontId="58" fillId="0" borderId="59" xfId="0" applyFont="1" applyBorder="1" applyAlignment="1">
      <alignment horizontal="left" vertical="center"/>
    </xf>
    <xf numFmtId="0" fontId="58" fillId="0" borderId="18" xfId="0" applyFont="1" applyBorder="1" applyAlignment="1">
      <alignment horizontal="left" vertical="center"/>
    </xf>
    <xf numFmtId="0" fontId="58" fillId="0" borderId="16" xfId="0" applyFont="1" applyBorder="1" applyAlignment="1">
      <alignment horizontal="left" vertical="center"/>
    </xf>
    <xf numFmtId="0" fontId="58" fillId="0" borderId="49" xfId="0" applyFont="1" applyBorder="1" applyAlignment="1">
      <alignment horizontal="left" vertical="center"/>
    </xf>
    <xf numFmtId="0" fontId="56" fillId="42" borderId="65" xfId="0" applyFont="1" applyFill="1" applyBorder="1" applyAlignment="1">
      <alignment horizontal="center" vertical="center" wrapText="1"/>
    </xf>
    <xf numFmtId="0" fontId="57" fillId="42" borderId="66" xfId="0" applyFont="1" applyFill="1" applyBorder="1" applyAlignment="1">
      <alignment horizontal="center" vertical="center" wrapText="1"/>
    </xf>
    <xf numFmtId="0" fontId="59" fillId="0" borderId="0" xfId="0" applyFont="1" applyAlignment="1">
      <alignment horizontal="left" vertical="center" wrapText="1"/>
    </xf>
    <xf numFmtId="0" fontId="59" fillId="0" borderId="59" xfId="0" applyFont="1" applyBorder="1" applyAlignment="1">
      <alignment horizontal="left" vertical="center" wrapText="1"/>
    </xf>
    <xf numFmtId="14" fontId="97" fillId="0" borderId="0" xfId="0" applyNumberFormat="1" applyFont="1" applyAlignment="1">
      <alignment horizontal="right" vertical="center"/>
    </xf>
    <xf numFmtId="0" fontId="61" fillId="0" borderId="0" xfId="0" applyFont="1" applyAlignment="1">
      <alignment horizontal="center" vertical="center"/>
    </xf>
    <xf numFmtId="0" fontId="62" fillId="0" borderId="0" xfId="0" applyFont="1" applyAlignment="1">
      <alignment horizontal="center" vertical="center"/>
    </xf>
    <xf numFmtId="0" fontId="75" fillId="0" borderId="51" xfId="0" applyFont="1" applyBorder="1" applyAlignment="1">
      <alignment horizontal="left" vertical="center"/>
    </xf>
    <xf numFmtId="0" fontId="58" fillId="0" borderId="68" xfId="0" quotePrefix="1" applyFont="1" applyBorder="1" applyAlignment="1">
      <alignment horizontal="left" vertical="center"/>
    </xf>
    <xf numFmtId="0" fontId="58" fillId="0" borderId="26" xfId="0" applyFont="1" applyBorder="1" applyAlignment="1">
      <alignment horizontal="left" vertical="center"/>
    </xf>
    <xf numFmtId="0" fontId="58" fillId="0" borderId="69" xfId="0" applyFont="1" applyBorder="1" applyAlignment="1">
      <alignment horizontal="left" vertical="center"/>
    </xf>
    <xf numFmtId="0" fontId="58" fillId="0" borderId="63" xfId="0" applyFont="1" applyBorder="1" applyAlignment="1">
      <alignment horizontal="left" vertical="center"/>
    </xf>
    <xf numFmtId="0" fontId="58" fillId="0" borderId="24" xfId="0" applyFont="1" applyBorder="1" applyAlignment="1">
      <alignment horizontal="left" vertical="center"/>
    </xf>
    <xf numFmtId="0" fontId="58" fillId="0" borderId="64" xfId="0" applyFont="1" applyBorder="1" applyAlignment="1">
      <alignment horizontal="left" vertical="center"/>
    </xf>
    <xf numFmtId="0" fontId="79" fillId="0" borderId="68" xfId="0" quotePrefix="1" applyFont="1" applyBorder="1" applyAlignment="1">
      <alignment horizontal="left" vertical="center"/>
    </xf>
    <xf numFmtId="0" fontId="58" fillId="0" borderId="58" xfId="0" quotePrefix="1" applyFont="1" applyBorder="1" applyAlignment="1">
      <alignment horizontal="left" vertical="center"/>
    </xf>
    <xf numFmtId="0" fontId="58" fillId="0" borderId="0" xfId="0" quotePrefix="1" applyFont="1" applyAlignment="1">
      <alignment horizontal="left" vertical="center"/>
    </xf>
    <xf numFmtId="0" fontId="58" fillId="0" borderId="59" xfId="0" quotePrefix="1" applyFont="1" applyBorder="1" applyAlignment="1">
      <alignment horizontal="left" vertical="center"/>
    </xf>
    <xf numFmtId="0" fontId="56" fillId="40" borderId="65" xfId="0" applyFont="1" applyFill="1" applyBorder="1" applyAlignment="1">
      <alignment horizontal="center" vertical="center" textRotation="255" wrapText="1"/>
    </xf>
    <xf numFmtId="0" fontId="57" fillId="40" borderId="66" xfId="0" applyFont="1" applyFill="1" applyBorder="1" applyAlignment="1">
      <alignment horizontal="center" vertical="center" textRotation="255"/>
    </xf>
    <xf numFmtId="0" fontId="57" fillId="40" borderId="67" xfId="0" applyFont="1" applyFill="1" applyBorder="1" applyAlignment="1">
      <alignment horizontal="center" vertical="center" textRotation="255"/>
    </xf>
    <xf numFmtId="0" fontId="63" fillId="4" borderId="60" xfId="0" applyFont="1" applyFill="1" applyBorder="1" applyAlignment="1">
      <alignment horizontal="center" vertical="center"/>
    </xf>
    <xf numFmtId="0" fontId="64" fillId="4" borderId="61" xfId="0" applyFont="1" applyFill="1" applyBorder="1" applyAlignment="1">
      <alignment horizontal="center" vertical="center"/>
    </xf>
    <xf numFmtId="0" fontId="64" fillId="4" borderId="62" xfId="0" applyFont="1" applyFill="1" applyBorder="1" applyAlignment="1">
      <alignment horizontal="center" vertical="center"/>
    </xf>
    <xf numFmtId="0" fontId="57" fillId="40" borderId="65" xfId="0" applyFont="1" applyFill="1" applyBorder="1" applyAlignment="1">
      <alignment horizontal="center" vertical="center"/>
    </xf>
    <xf numFmtId="0" fontId="57" fillId="40" borderId="66" xfId="0" applyFont="1" applyFill="1" applyBorder="1" applyAlignment="1">
      <alignment horizontal="center" vertical="center"/>
    </xf>
    <xf numFmtId="0" fontId="57" fillId="40" borderId="67" xfId="0" applyFont="1" applyFill="1" applyBorder="1" applyAlignment="1">
      <alignment horizontal="center" vertical="center"/>
    </xf>
    <xf numFmtId="0" fontId="58" fillId="0" borderId="51" xfId="0" applyFont="1" applyBorder="1" applyAlignment="1">
      <alignment horizontal="left" vertical="center"/>
    </xf>
    <xf numFmtId="0" fontId="57" fillId="40" borderId="65" xfId="0" applyFont="1" applyFill="1" applyBorder="1" applyAlignment="1">
      <alignment horizontal="center" vertical="center" wrapText="1"/>
    </xf>
    <xf numFmtId="0" fontId="57" fillId="40" borderId="66" xfId="0" applyFont="1" applyFill="1" applyBorder="1" applyAlignment="1">
      <alignment horizontal="center" vertical="center" wrapText="1"/>
    </xf>
    <xf numFmtId="0" fontId="48" fillId="4" borderId="20" xfId="8" applyFont="1" applyFill="1" applyBorder="1" applyAlignment="1" applyProtection="1">
      <alignment horizontal="left" vertical="center" shrinkToFit="1"/>
      <protection locked="0"/>
    </xf>
    <xf numFmtId="0" fontId="48" fillId="4" borderId="22" xfId="8" applyFont="1" applyFill="1" applyBorder="1" applyAlignment="1" applyProtection="1">
      <alignment horizontal="left" vertical="center" shrinkToFit="1"/>
      <protection locked="0"/>
    </xf>
    <xf numFmtId="0" fontId="38" fillId="0" borderId="24" xfId="0" applyFont="1" applyBorder="1" applyAlignment="1">
      <alignment horizontal="left" vertical="top" wrapText="1"/>
    </xf>
    <xf numFmtId="0" fontId="48" fillId="3" borderId="19" xfId="8" applyFont="1" applyFill="1" applyBorder="1" applyAlignment="1">
      <alignment vertical="center" wrapText="1"/>
    </xf>
    <xf numFmtId="0" fontId="48" fillId="2" borderId="20" xfId="8" applyFont="1" applyFill="1" applyBorder="1" applyAlignment="1">
      <alignment horizontal="center" vertical="center"/>
    </xf>
    <xf numFmtId="0" fontId="48" fillId="2" borderId="22" xfId="8" applyFont="1" applyFill="1" applyBorder="1" applyAlignment="1">
      <alignment horizontal="center" vertical="center"/>
    </xf>
    <xf numFmtId="49" fontId="48" fillId="4" borderId="20" xfId="8" applyNumberFormat="1" applyFont="1" applyFill="1" applyBorder="1" applyAlignment="1" applyProtection="1">
      <alignment horizontal="left" vertical="center" shrinkToFit="1"/>
      <protection locked="0"/>
    </xf>
    <xf numFmtId="49" fontId="48" fillId="4" borderId="22" xfId="8" applyNumberFormat="1" applyFont="1" applyFill="1" applyBorder="1" applyAlignment="1" applyProtection="1">
      <alignment horizontal="left" vertical="center" shrinkToFit="1"/>
      <protection locked="0"/>
    </xf>
    <xf numFmtId="49" fontId="48" fillId="4" borderId="20" xfId="57" applyNumberFormat="1" applyFont="1" applyFill="1" applyBorder="1" applyAlignment="1" applyProtection="1">
      <alignment horizontal="left" vertical="center" shrinkToFit="1"/>
      <protection locked="0"/>
    </xf>
    <xf numFmtId="49" fontId="48" fillId="4" borderId="22" xfId="57" applyNumberFormat="1" applyFont="1" applyFill="1" applyBorder="1" applyAlignment="1" applyProtection="1">
      <alignment horizontal="left" vertical="center" shrinkToFit="1"/>
      <protection locked="0"/>
    </xf>
    <xf numFmtId="0" fontId="36" fillId="39" borderId="0" xfId="0" applyFont="1" applyFill="1" applyAlignment="1">
      <alignment horizontal="center" vertical="center" wrapText="1"/>
    </xf>
    <xf numFmtId="0" fontId="36" fillId="39" borderId="0" xfId="0" applyFont="1" applyFill="1" applyAlignment="1">
      <alignment horizontal="center" vertical="center"/>
    </xf>
    <xf numFmtId="0" fontId="38" fillId="2" borderId="29" xfId="6" applyFont="1" applyFill="1" applyBorder="1" applyAlignment="1">
      <alignment horizontal="left" vertical="center" wrapText="1"/>
    </xf>
    <xf numFmtId="0" fontId="38" fillId="2" borderId="50" xfId="6" applyFont="1" applyFill="1" applyBorder="1" applyAlignment="1">
      <alignment horizontal="left" vertical="center" wrapText="1"/>
    </xf>
    <xf numFmtId="0" fontId="48" fillId="3" borderId="25" xfId="57" applyFont="1" applyFill="1" applyBorder="1" applyAlignment="1">
      <alignment horizontal="center" vertical="center" wrapText="1"/>
    </xf>
    <xf numFmtId="0" fontId="48" fillId="3" borderId="26" xfId="57" applyFont="1" applyFill="1" applyBorder="1" applyAlignment="1">
      <alignment horizontal="center" vertical="center" wrapText="1"/>
    </xf>
    <xf numFmtId="0" fontId="48" fillId="3" borderId="27" xfId="57" applyFont="1" applyFill="1" applyBorder="1" applyAlignment="1">
      <alignment horizontal="center" vertical="center" wrapText="1"/>
    </xf>
    <xf numFmtId="0" fontId="48" fillId="3" borderId="23" xfId="57" applyFont="1" applyFill="1" applyBorder="1" applyAlignment="1">
      <alignment horizontal="center" vertical="center" wrapText="1"/>
    </xf>
    <xf numFmtId="0" fontId="48" fillId="3" borderId="24" xfId="57" applyFont="1" applyFill="1" applyBorder="1" applyAlignment="1">
      <alignment horizontal="center" vertical="center" wrapText="1"/>
    </xf>
    <xf numFmtId="0" fontId="48" fillId="3" borderId="28" xfId="57" applyFont="1" applyFill="1" applyBorder="1" applyAlignment="1">
      <alignment horizontal="center" vertical="center" wrapTex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8" fillId="3" borderId="20" xfId="57" applyFont="1" applyFill="1" applyBorder="1" applyAlignment="1">
      <alignment horizontal="center" vertical="center" wrapText="1"/>
    </xf>
    <xf numFmtId="0" fontId="38" fillId="3" borderId="22" xfId="57" applyFont="1" applyFill="1" applyBorder="1" applyAlignment="1">
      <alignment horizontal="center" vertical="center" wrapText="1"/>
    </xf>
    <xf numFmtId="49" fontId="33" fillId="4" borderId="19" xfId="0" applyNumberFormat="1" applyFont="1" applyFill="1" applyBorder="1" applyAlignment="1" applyProtection="1">
      <alignment horizontal="left" vertical="center" wrapText="1"/>
      <protection locked="0"/>
    </xf>
    <xf numFmtId="0" fontId="48" fillId="4" borderId="29" xfId="6" applyFont="1" applyFill="1" applyBorder="1" applyAlignment="1" applyProtection="1">
      <alignment horizontal="left" vertical="center" shrinkToFit="1"/>
      <protection locked="0"/>
    </xf>
    <xf numFmtId="49" fontId="33" fillId="38" borderId="19" xfId="0" applyNumberFormat="1" applyFont="1" applyFill="1" applyBorder="1" applyAlignment="1" applyProtection="1">
      <alignment horizontal="left" vertical="center" wrapText="1"/>
      <protection locked="0"/>
    </xf>
    <xf numFmtId="49" fontId="33" fillId="4" borderId="19" xfId="0" applyNumberFormat="1" applyFont="1" applyFill="1" applyBorder="1" applyAlignment="1" applyProtection="1">
      <alignment horizontal="left" vertical="top" wrapText="1"/>
      <protection locked="0"/>
    </xf>
    <xf numFmtId="0" fontId="38" fillId="2" borderId="19" xfId="0" applyFont="1" applyFill="1" applyBorder="1" applyAlignment="1">
      <alignment horizontal="left" vertical="center" wrapText="1"/>
    </xf>
    <xf numFmtId="0" fontId="48" fillId="2" borderId="19" xfId="8" applyFont="1" applyFill="1" applyBorder="1" applyAlignment="1">
      <alignment horizontal="left" vertical="center" wrapText="1"/>
    </xf>
    <xf numFmtId="0" fontId="33" fillId="0" borderId="0" xfId="0" applyFont="1" applyAlignment="1">
      <alignment horizontal="left" vertical="center" wrapText="1"/>
    </xf>
    <xf numFmtId="49" fontId="6" fillId="38" borderId="19" xfId="7" applyNumberFormat="1" applyFill="1" applyBorder="1" applyAlignment="1" applyProtection="1">
      <alignment vertical="center"/>
      <protection locked="0"/>
    </xf>
    <xf numFmtId="49" fontId="33" fillId="38" borderId="19" xfId="0" applyNumberFormat="1" applyFont="1" applyFill="1" applyBorder="1" applyAlignment="1" applyProtection="1">
      <alignment vertical="center"/>
      <protection locked="0"/>
    </xf>
    <xf numFmtId="49" fontId="48" fillId="38" borderId="1" xfId="57" applyNumberFormat="1" applyFont="1" applyFill="1" applyBorder="1" applyAlignment="1" applyProtection="1">
      <alignment horizontal="left" vertical="center" shrinkToFit="1"/>
      <protection locked="0"/>
    </xf>
    <xf numFmtId="49" fontId="48" fillId="4" borderId="52" xfId="57" applyNumberFormat="1" applyFont="1" applyFill="1" applyBorder="1" applyAlignment="1" applyProtection="1">
      <alignment horizontal="left" vertical="center" shrinkToFit="1"/>
      <protection locked="0"/>
    </xf>
    <xf numFmtId="49" fontId="48" fillId="38" borderId="52" xfId="57" applyNumberFormat="1" applyFont="1" applyFill="1" applyBorder="1" applyAlignment="1" applyProtection="1">
      <alignment horizontal="left" vertical="center" shrinkToFit="1"/>
      <protection locked="0"/>
    </xf>
    <xf numFmtId="49" fontId="48" fillId="4" borderId="19" xfId="57" applyNumberFormat="1" applyFont="1" applyFill="1" applyBorder="1" applyAlignment="1" applyProtection="1">
      <alignment horizontal="left" vertical="center" shrinkToFit="1"/>
      <protection locked="0"/>
    </xf>
    <xf numFmtId="0" fontId="38" fillId="4" borderId="20" xfId="6" applyFont="1" applyFill="1" applyBorder="1" applyAlignment="1" applyProtection="1">
      <alignment horizontal="left" vertical="center" shrinkToFit="1"/>
      <protection locked="0"/>
    </xf>
    <xf numFmtId="0" fontId="38" fillId="4" borderId="21" xfId="6" applyFont="1" applyFill="1" applyBorder="1" applyAlignment="1" applyProtection="1">
      <alignment horizontal="left" vertical="center" shrinkToFit="1"/>
      <protection locked="0"/>
    </xf>
    <xf numFmtId="0" fontId="38" fillId="4" borderId="22" xfId="6" applyFont="1" applyFill="1" applyBorder="1" applyAlignment="1" applyProtection="1">
      <alignment horizontal="left" vertical="center" shrinkToFit="1"/>
      <protection locked="0"/>
    </xf>
    <xf numFmtId="0" fontId="48" fillId="4" borderId="19" xfId="57" applyFont="1" applyFill="1" applyBorder="1" applyAlignment="1" applyProtection="1">
      <alignment horizontal="left" vertical="center" shrinkToFit="1"/>
      <protection locked="0"/>
    </xf>
    <xf numFmtId="49" fontId="48" fillId="4" borderId="29" xfId="57" applyNumberFormat="1" applyFont="1" applyFill="1" applyBorder="1" applyAlignment="1" applyProtection="1">
      <alignment horizontal="left" vertical="center" shrinkToFit="1"/>
      <protection locked="0"/>
    </xf>
    <xf numFmtId="49" fontId="48" fillId="38" borderId="19" xfId="8" applyNumberFormat="1" applyFont="1" applyFill="1" applyBorder="1" applyAlignment="1" applyProtection="1">
      <alignment horizontal="left" vertical="center" shrinkToFit="1"/>
      <protection locked="0"/>
    </xf>
    <xf numFmtId="0" fontId="48" fillId="4" borderId="1" xfId="8" applyFont="1" applyFill="1" applyBorder="1" applyAlignment="1" applyProtection="1">
      <alignment horizontal="left" vertical="center" shrinkToFit="1"/>
      <protection locked="0"/>
    </xf>
    <xf numFmtId="0" fontId="81" fillId="0" borderId="0" xfId="0" applyFont="1" applyAlignment="1">
      <alignment horizontal="left" vertical="top" wrapText="1"/>
    </xf>
    <xf numFmtId="0" fontId="40" fillId="0" borderId="19" xfId="0" applyFont="1" applyBorder="1" applyAlignment="1">
      <alignment vertical="center"/>
    </xf>
    <xf numFmtId="49" fontId="40" fillId="0" borderId="25" xfId="0" applyNumberFormat="1" applyFont="1" applyBorder="1" applyAlignment="1" applyProtection="1">
      <alignment horizontal="left" vertical="top" wrapText="1"/>
      <protection locked="0"/>
    </xf>
    <xf numFmtId="49" fontId="40" fillId="0" borderId="26" xfId="0" applyNumberFormat="1" applyFont="1" applyBorder="1" applyAlignment="1" applyProtection="1">
      <alignment horizontal="left" vertical="top" wrapText="1"/>
      <protection locked="0"/>
    </xf>
    <xf numFmtId="49" fontId="40" fillId="0" borderId="27" xfId="0" applyNumberFormat="1" applyFont="1" applyBorder="1" applyAlignment="1" applyProtection="1">
      <alignment horizontal="left" vertical="top" wrapText="1"/>
      <protection locked="0"/>
    </xf>
    <xf numFmtId="49" fontId="40" fillId="0" borderId="23" xfId="0" applyNumberFormat="1" applyFont="1" applyBorder="1" applyAlignment="1" applyProtection="1">
      <alignment horizontal="left" vertical="top" wrapText="1"/>
      <protection locked="0"/>
    </xf>
    <xf numFmtId="49" fontId="40" fillId="0" borderId="24" xfId="0" applyNumberFormat="1" applyFont="1" applyBorder="1" applyAlignment="1" applyProtection="1">
      <alignment horizontal="left" vertical="top" wrapText="1"/>
      <protection locked="0"/>
    </xf>
    <xf numFmtId="49" fontId="40" fillId="0" borderId="28" xfId="0" applyNumberFormat="1" applyFont="1" applyBorder="1" applyAlignment="1" applyProtection="1">
      <alignment horizontal="left" vertical="top" wrapText="1"/>
      <protection locked="0"/>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40" fillId="0" borderId="25" xfId="0" applyFont="1" applyBorder="1" applyAlignment="1">
      <alignment horizontal="left" vertical="top"/>
    </xf>
    <xf numFmtId="0" fontId="40" fillId="0" borderId="27" xfId="0" applyFont="1" applyBorder="1" applyAlignment="1">
      <alignment horizontal="left" vertical="top"/>
    </xf>
    <xf numFmtId="0" fontId="40" fillId="0" borderId="15" xfId="0" applyFont="1" applyBorder="1" applyAlignment="1">
      <alignment horizontal="left" vertical="top"/>
    </xf>
    <xf numFmtId="0" fontId="40" fillId="0" borderId="46" xfId="0" applyFont="1" applyBorder="1" applyAlignment="1">
      <alignment horizontal="left" vertical="top"/>
    </xf>
    <xf numFmtId="0" fontId="40" fillId="0" borderId="23" xfId="0" applyFont="1" applyBorder="1" applyAlignment="1">
      <alignment horizontal="left" vertical="top"/>
    </xf>
    <xf numFmtId="0" fontId="40" fillId="0" borderId="28" xfId="0" applyFont="1" applyBorder="1" applyAlignment="1">
      <alignment horizontal="left" vertical="top"/>
    </xf>
    <xf numFmtId="14" fontId="40" fillId="0" borderId="20" xfId="0" applyNumberFormat="1" applyFont="1" applyBorder="1" applyAlignment="1">
      <alignment horizontal="left" vertical="center"/>
    </xf>
    <xf numFmtId="14" fontId="40" fillId="0" borderId="21" xfId="0" applyNumberFormat="1" applyFont="1" applyBorder="1" applyAlignment="1">
      <alignment horizontal="left" vertical="center"/>
    </xf>
    <xf numFmtId="14" fontId="40" fillId="0" borderId="22" xfId="0" applyNumberFormat="1" applyFont="1" applyBorder="1" applyAlignment="1">
      <alignment horizontal="left" vertical="center"/>
    </xf>
    <xf numFmtId="0" fontId="40" fillId="0" borderId="0" xfId="0" applyFont="1" applyAlignment="1">
      <alignment horizontal="center" vertical="center"/>
    </xf>
    <xf numFmtId="0" fontId="40" fillId="0" borderId="21" xfId="0" applyFont="1" applyBorder="1" applyAlignment="1">
      <alignment vertical="center"/>
    </xf>
    <xf numFmtId="49" fontId="40" fillId="0" borderId="24" xfId="0" applyNumberFormat="1" applyFont="1" applyBorder="1" applyAlignment="1" applyProtection="1">
      <alignment horizontal="left" vertical="center" shrinkToFit="1"/>
      <protection locked="0"/>
    </xf>
    <xf numFmtId="0" fontId="40" fillId="0" borderId="24" xfId="0" applyFont="1" applyBorder="1" applyAlignment="1">
      <alignment horizontal="left" vertical="center"/>
    </xf>
    <xf numFmtId="0" fontId="40" fillId="0" borderId="0" xfId="0" applyFont="1" applyAlignment="1">
      <alignment vertical="top" wrapText="1"/>
    </xf>
    <xf numFmtId="0" fontId="40" fillId="0" borderId="0" xfId="0" applyFont="1" applyAlignment="1">
      <alignment vertical="top"/>
    </xf>
    <xf numFmtId="0" fontId="40" fillId="0" borderId="24" xfId="0" applyFont="1" applyBorder="1" applyAlignment="1">
      <alignment vertical="center"/>
    </xf>
    <xf numFmtId="49" fontId="40" fillId="0" borderId="24" xfId="0" applyNumberFormat="1" applyFont="1" applyBorder="1" applyAlignment="1" applyProtection="1">
      <alignment horizontal="center" vertical="center"/>
      <protection locked="0"/>
    </xf>
    <xf numFmtId="49" fontId="40" fillId="0" borderId="20" xfId="0" applyNumberFormat="1" applyFont="1" applyBorder="1" applyAlignment="1" applyProtection="1">
      <alignment horizontal="left" vertical="center"/>
      <protection locked="0"/>
    </xf>
    <xf numFmtId="49" fontId="40" fillId="0" borderId="21" xfId="0" applyNumberFormat="1" applyFont="1" applyBorder="1" applyAlignment="1" applyProtection="1">
      <alignment horizontal="left" vertical="center"/>
      <protection locked="0"/>
    </xf>
    <xf numFmtId="49" fontId="40" fillId="0" borderId="22" xfId="0" applyNumberFormat="1" applyFont="1" applyBorder="1" applyAlignment="1" applyProtection="1">
      <alignment horizontal="left" vertical="center"/>
      <protection locked="0"/>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40" fillId="0" borderId="22" xfId="0" applyFont="1" applyBorder="1" applyAlignment="1">
      <alignment horizontal="left" vertical="center"/>
    </xf>
    <xf numFmtId="0" fontId="44" fillId="0" borderId="0" xfId="0" applyFont="1" applyAlignment="1">
      <alignment horizontal="center" vertical="center"/>
    </xf>
    <xf numFmtId="0" fontId="40" fillId="0" borderId="25" xfId="0" applyFont="1" applyBorder="1" applyAlignment="1" applyProtection="1">
      <alignment horizontal="center" vertical="center" wrapText="1"/>
      <protection locked="0"/>
    </xf>
    <xf numFmtId="0" fontId="40" fillId="0" borderId="26"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46"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177" fontId="70" fillId="0" borderId="0" xfId="0" applyNumberFormat="1" applyFont="1" applyAlignment="1">
      <alignment horizontal="center" vertical="center"/>
    </xf>
    <xf numFmtId="0" fontId="67" fillId="0" borderId="0" xfId="0" applyFont="1" applyAlignment="1">
      <alignment horizontal="center" vertical="center"/>
    </xf>
    <xf numFmtId="0" fontId="68" fillId="0" borderId="0" xfId="0" applyFont="1" applyAlignment="1">
      <alignment horizontal="center" vertical="center"/>
    </xf>
    <xf numFmtId="0" fontId="71" fillId="0" borderId="0" xfId="0" applyFont="1" applyAlignment="1">
      <alignment horizontal="center" vertical="center"/>
    </xf>
    <xf numFmtId="0" fontId="69" fillId="0" borderId="0" xfId="0" applyFont="1" applyAlignment="1">
      <alignment horizontal="center" vertical="center"/>
    </xf>
    <xf numFmtId="49" fontId="67" fillId="0" borderId="0" xfId="0" applyNumberFormat="1" applyFont="1" applyAlignment="1">
      <alignment horizontal="center" vertical="center" wrapText="1"/>
    </xf>
    <xf numFmtId="0" fontId="67" fillId="0" borderId="0" xfId="0" applyFont="1" applyAlignment="1">
      <alignment horizontal="center" vertical="center" wrapText="1"/>
    </xf>
    <xf numFmtId="178" fontId="67" fillId="0" borderId="0" xfId="0" applyNumberFormat="1" applyFont="1" applyAlignment="1">
      <alignment horizontal="center" vertical="center" wrapText="1"/>
    </xf>
    <xf numFmtId="0" fontId="96" fillId="0" borderId="0" xfId="0" applyFont="1" applyAlignment="1">
      <alignment horizontal="center" vertical="center"/>
    </xf>
    <xf numFmtId="49" fontId="96" fillId="0" borderId="0" xfId="0" quotePrefix="1" applyNumberFormat="1" applyFont="1" applyAlignment="1">
      <alignment horizontal="left" vertical="center"/>
    </xf>
    <xf numFmtId="0" fontId="73" fillId="0" borderId="15" xfId="0" applyFont="1" applyBorder="1" applyAlignment="1" applyProtection="1">
      <alignment horizontal="left" vertical="center" wrapText="1"/>
      <protection locked="0"/>
    </xf>
    <xf numFmtId="0" fontId="73" fillId="0" borderId="0" xfId="0" applyFont="1" applyAlignment="1" applyProtection="1">
      <alignment horizontal="left" vertical="center" wrapText="1"/>
      <protection locked="0"/>
    </xf>
    <xf numFmtId="0" fontId="73" fillId="0" borderId="46" xfId="0" applyFont="1" applyBorder="1" applyAlignment="1" applyProtection="1">
      <alignment horizontal="left" vertical="center" wrapText="1"/>
      <protection locked="0"/>
    </xf>
    <xf numFmtId="0" fontId="73" fillId="0" borderId="23" xfId="0" applyFont="1" applyBorder="1" applyAlignment="1" applyProtection="1">
      <alignment horizontal="left" vertical="center" wrapText="1"/>
      <protection locked="0"/>
    </xf>
    <xf numFmtId="0" fontId="73" fillId="0" borderId="24" xfId="0" applyFont="1" applyBorder="1" applyAlignment="1" applyProtection="1">
      <alignment horizontal="left" vertical="center" wrapText="1"/>
      <protection locked="0"/>
    </xf>
    <xf numFmtId="0" fontId="73" fillId="0" borderId="28" xfId="0" applyFont="1" applyBorder="1" applyAlignment="1" applyProtection="1">
      <alignment horizontal="left" vertical="center" wrapText="1"/>
      <protection locked="0"/>
    </xf>
    <xf numFmtId="0" fontId="73" fillId="0" borderId="24" xfId="0" applyFont="1" applyBorder="1" applyAlignment="1">
      <alignment horizontal="left" vertical="center" shrinkToFit="1"/>
    </xf>
    <xf numFmtId="0" fontId="72" fillId="0" borderId="0" xfId="0" applyFont="1" applyAlignment="1">
      <alignment horizontal="center" vertical="center" shrinkToFit="1"/>
    </xf>
    <xf numFmtId="0" fontId="73" fillId="39" borderId="22" xfId="0" applyFont="1" applyFill="1" applyBorder="1" applyAlignment="1" applyProtection="1">
      <alignment horizontal="center" vertical="center"/>
      <protection locked="0"/>
    </xf>
    <xf numFmtId="0" fontId="73" fillId="39" borderId="19" xfId="0" applyFont="1" applyFill="1" applyBorder="1" applyAlignment="1" applyProtection="1">
      <alignment horizontal="center" vertical="center"/>
      <protection locked="0"/>
    </xf>
    <xf numFmtId="0" fontId="73" fillId="0" borderId="25" xfId="0" applyFont="1" applyBorder="1" applyAlignment="1" applyProtection="1">
      <alignment horizontal="left" vertical="center" wrapText="1"/>
      <protection locked="0"/>
    </xf>
    <xf numFmtId="0" fontId="73" fillId="0" borderId="26" xfId="0" applyFont="1" applyBorder="1" applyAlignment="1" applyProtection="1">
      <alignment horizontal="left" vertical="center" wrapText="1"/>
      <protection locked="0"/>
    </xf>
    <xf numFmtId="0" fontId="73" fillId="0" borderId="27" xfId="0" applyFont="1" applyBorder="1" applyAlignment="1" applyProtection="1">
      <alignment horizontal="left" vertical="center" wrapText="1"/>
      <protection locked="0"/>
    </xf>
    <xf numFmtId="49" fontId="85" fillId="0" borderId="24" xfId="0" applyNumberFormat="1" applyFont="1" applyBorder="1" applyAlignment="1" applyProtection="1">
      <alignment horizontal="right" vertical="center"/>
      <protection locked="0"/>
    </xf>
    <xf numFmtId="49" fontId="73" fillId="0" borderId="24" xfId="0" applyNumberFormat="1" applyFont="1" applyBorder="1" applyAlignment="1" applyProtection="1">
      <alignment horizontal="right" vertical="center"/>
      <protection locked="0"/>
    </xf>
    <xf numFmtId="0" fontId="32" fillId="4" borderId="20" xfId="13" applyFont="1" applyFill="1" applyBorder="1" applyAlignment="1">
      <alignment horizontal="left" vertical="center"/>
    </xf>
    <xf numFmtId="0" fontId="32" fillId="4" borderId="21" xfId="13" applyFont="1" applyFill="1" applyBorder="1" applyAlignment="1">
      <alignment horizontal="left" vertical="center"/>
    </xf>
    <xf numFmtId="0" fontId="32" fillId="4" borderId="22" xfId="13" applyFont="1" applyFill="1" applyBorder="1" applyAlignment="1">
      <alignment horizontal="left" vertical="center"/>
    </xf>
    <xf numFmtId="0" fontId="33" fillId="0" borderId="20" xfId="13" applyFont="1" applyBorder="1" applyAlignment="1">
      <alignment horizontal="center" vertical="center"/>
    </xf>
    <xf numFmtId="0" fontId="33" fillId="0" borderId="21" xfId="13" applyFont="1" applyBorder="1" applyAlignment="1">
      <alignment horizontal="center" vertical="center"/>
    </xf>
    <xf numFmtId="0" fontId="33" fillId="0" borderId="22" xfId="13" applyFont="1" applyBorder="1" applyAlignment="1">
      <alignment horizontal="center" vertical="center"/>
    </xf>
    <xf numFmtId="0" fontId="38" fillId="0" borderId="20" xfId="55" applyNumberFormat="1" applyFont="1" applyFill="1" applyBorder="1" applyAlignment="1">
      <alignment horizontal="left" vertical="center"/>
    </xf>
    <xf numFmtId="0" fontId="38" fillId="0" borderId="21" xfId="55" applyNumberFormat="1" applyFont="1" applyFill="1" applyBorder="1" applyAlignment="1">
      <alignment horizontal="left" vertical="center"/>
    </xf>
    <xf numFmtId="0" fontId="38" fillId="0" borderId="22" xfId="55" applyNumberFormat="1" applyFont="1" applyFill="1" applyBorder="1" applyAlignment="1">
      <alignment horizontal="left" vertical="center"/>
    </xf>
    <xf numFmtId="0" fontId="33" fillId="0" borderId="23" xfId="13" applyFont="1" applyBorder="1" applyAlignment="1">
      <alignment horizontal="left" vertical="center"/>
    </xf>
    <xf numFmtId="0" fontId="33" fillId="0" borderId="24" xfId="13" applyFont="1" applyBorder="1" applyAlignment="1">
      <alignment horizontal="left" vertical="center"/>
    </xf>
    <xf numFmtId="0" fontId="33" fillId="0" borderId="28" xfId="13" applyFont="1" applyBorder="1" applyAlignment="1">
      <alignment horizontal="left" vertical="center"/>
    </xf>
    <xf numFmtId="0" fontId="13" fillId="0" borderId="25" xfId="13" applyBorder="1" applyAlignment="1">
      <alignment horizontal="left" vertical="top" wrapText="1"/>
    </xf>
    <xf numFmtId="0" fontId="13" fillId="0" borderId="26" xfId="13" applyBorder="1" applyAlignment="1">
      <alignment horizontal="left" vertical="top" wrapText="1"/>
    </xf>
    <xf numFmtId="0" fontId="13" fillId="0" borderId="27" xfId="13" applyBorder="1" applyAlignment="1">
      <alignment horizontal="left" vertical="top" wrapText="1"/>
    </xf>
    <xf numFmtId="0" fontId="13" fillId="0" borderId="23" xfId="13" applyBorder="1" applyAlignment="1">
      <alignment horizontal="left" vertical="top" wrapText="1"/>
    </xf>
    <xf numFmtId="0" fontId="13" fillId="0" borderId="24" xfId="13" applyBorder="1" applyAlignment="1">
      <alignment horizontal="left" vertical="top" wrapText="1"/>
    </xf>
    <xf numFmtId="0" fontId="13" fillId="0" borderId="28" xfId="13" applyBorder="1" applyAlignment="1">
      <alignment horizontal="left" vertical="top" wrapText="1"/>
    </xf>
    <xf numFmtId="0" fontId="33" fillId="0" borderId="20" xfId="13" applyFont="1" applyBorder="1" applyAlignment="1">
      <alignment horizontal="center" vertical="center" shrinkToFit="1"/>
    </xf>
    <xf numFmtId="0" fontId="33" fillId="0" borderId="21" xfId="13" applyFont="1" applyBorder="1" applyAlignment="1">
      <alignment horizontal="center" vertical="center" shrinkToFit="1"/>
    </xf>
    <xf numFmtId="0" fontId="33" fillId="0" borderId="22" xfId="13" applyFont="1" applyBorder="1" applyAlignment="1">
      <alignment horizontal="center" vertical="center" shrinkToFit="1"/>
    </xf>
    <xf numFmtId="0" fontId="32" fillId="0" borderId="0" xfId="13" applyFont="1" applyAlignment="1">
      <alignment horizontal="center" vertical="center"/>
    </xf>
    <xf numFmtId="179" fontId="33" fillId="0" borderId="31" xfId="13" applyNumberFormat="1" applyFont="1" applyBorder="1" applyAlignment="1" applyProtection="1">
      <alignment horizontal="right" vertical="center"/>
      <protection locked="0"/>
    </xf>
    <xf numFmtId="179" fontId="33" fillId="0" borderId="19" xfId="13" applyNumberFormat="1" applyFont="1" applyBorder="1" applyAlignment="1" applyProtection="1">
      <alignment horizontal="right" vertical="center"/>
      <protection locked="0"/>
    </xf>
    <xf numFmtId="14" fontId="33" fillId="0" borderId="20" xfId="13" applyNumberFormat="1" applyFont="1" applyBorder="1" applyAlignment="1">
      <alignment horizontal="center" vertical="center"/>
    </xf>
    <xf numFmtId="14" fontId="33" fillId="0" borderId="21" xfId="13" applyNumberFormat="1" applyFont="1" applyBorder="1" applyAlignment="1">
      <alignment horizontal="center" vertical="center"/>
    </xf>
    <xf numFmtId="14" fontId="33" fillId="0" borderId="22" xfId="13" applyNumberFormat="1" applyFont="1" applyBorder="1" applyAlignment="1">
      <alignment horizontal="center" vertical="center"/>
    </xf>
    <xf numFmtId="0" fontId="13" fillId="4" borderId="25" xfId="13" applyFill="1" applyBorder="1" applyAlignment="1">
      <alignment horizontal="center" vertical="center" wrapText="1"/>
    </xf>
    <xf numFmtId="0" fontId="13" fillId="4" borderId="26" xfId="13" applyFill="1" applyBorder="1" applyAlignment="1">
      <alignment horizontal="center" vertical="center" wrapText="1"/>
    </xf>
    <xf numFmtId="0" fontId="13" fillId="4" borderId="27" xfId="13" applyFill="1" applyBorder="1" applyAlignment="1">
      <alignment horizontal="center" vertical="center" wrapText="1"/>
    </xf>
    <xf numFmtId="0" fontId="13" fillId="4" borderId="23" xfId="13" applyFill="1" applyBorder="1" applyAlignment="1">
      <alignment horizontal="center" vertical="center" wrapText="1"/>
    </xf>
    <xf numFmtId="0" fontId="13" fillId="4" borderId="24" xfId="13" applyFill="1" applyBorder="1" applyAlignment="1">
      <alignment horizontal="center" vertical="center" wrapText="1"/>
    </xf>
    <xf numFmtId="0" fontId="13" fillId="4" borderId="28" xfId="13"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13" fillId="4" borderId="15" xfId="13" applyFill="1" applyBorder="1" applyAlignment="1">
      <alignment horizontal="center" vertical="center"/>
    </xf>
    <xf numFmtId="0" fontId="13" fillId="4" borderId="0" xfId="13" applyFill="1" applyAlignment="1">
      <alignment horizontal="center" vertical="center"/>
    </xf>
    <xf numFmtId="0" fontId="13" fillId="4" borderId="46" xfId="13" applyFill="1" applyBorder="1" applyAlignment="1">
      <alignment horizontal="center" vertical="center"/>
    </xf>
    <xf numFmtId="0" fontId="13" fillId="4" borderId="23" xfId="13" applyFill="1" applyBorder="1" applyAlignment="1">
      <alignment horizontal="center" vertical="center"/>
    </xf>
    <xf numFmtId="0" fontId="13" fillId="4" borderId="24" xfId="13" applyFill="1" applyBorder="1" applyAlignment="1">
      <alignment horizontal="center" vertical="center"/>
    </xf>
    <xf numFmtId="0" fontId="13" fillId="4" borderId="28" xfId="13" applyFill="1" applyBorder="1" applyAlignment="1">
      <alignment horizontal="center" vertical="center"/>
    </xf>
    <xf numFmtId="0" fontId="13" fillId="0" borderId="32" xfId="13" applyBorder="1" applyAlignment="1" applyProtection="1">
      <alignment horizontal="left" vertical="center" shrinkToFit="1"/>
      <protection locked="0"/>
    </xf>
    <xf numFmtId="0" fontId="13" fillId="0" borderId="17" xfId="13" applyBorder="1" applyAlignment="1" applyProtection="1">
      <alignment horizontal="left" vertical="center" shrinkToFit="1"/>
      <protection locked="0"/>
    </xf>
    <xf numFmtId="0" fontId="13" fillId="0" borderId="45" xfId="13" applyBorder="1" applyAlignment="1" applyProtection="1">
      <alignment horizontal="left" vertical="center" shrinkToFit="1"/>
      <protection locked="0"/>
    </xf>
    <xf numFmtId="0" fontId="13" fillId="0" borderId="20" xfId="13" applyBorder="1" applyAlignment="1" applyProtection="1">
      <alignment horizontal="left" vertical="center" shrinkToFit="1"/>
      <protection locked="0"/>
    </xf>
    <xf numFmtId="0" fontId="13" fillId="0" borderId="21" xfId="13" applyBorder="1" applyAlignment="1" applyProtection="1">
      <alignment horizontal="left" vertical="center" shrinkToFit="1"/>
      <protection locked="0"/>
    </xf>
    <xf numFmtId="0" fontId="13" fillId="0" borderId="37" xfId="13" applyBorder="1" applyAlignment="1" applyProtection="1">
      <alignment horizontal="left" vertical="center" shrinkToFit="1"/>
      <protection locked="0"/>
    </xf>
    <xf numFmtId="0" fontId="1" fillId="4" borderId="19" xfId="13" applyFont="1" applyFill="1" applyBorder="1" applyAlignment="1">
      <alignment horizontal="center" vertical="center" wrapText="1"/>
    </xf>
    <xf numFmtId="0" fontId="13" fillId="0" borderId="19" xfId="13" applyBorder="1" applyAlignment="1" applyProtection="1">
      <alignment horizontal="center" vertical="center" wrapText="1"/>
      <protection locked="0"/>
    </xf>
    <xf numFmtId="49" fontId="33" fillId="0" borderId="0" xfId="13" applyNumberFormat="1" applyFont="1" applyAlignment="1" applyProtection="1">
      <alignment horizontal="center" vertical="center"/>
      <protection locked="0"/>
    </xf>
    <xf numFmtId="49" fontId="13" fillId="0" borderId="19" xfId="13" applyNumberFormat="1" applyBorder="1" applyAlignment="1" applyProtection="1">
      <alignment horizontal="left" vertical="top" wrapText="1"/>
      <protection locked="0"/>
    </xf>
    <xf numFmtId="0" fontId="32" fillId="0" borderId="19" xfId="13" applyFont="1" applyBorder="1" applyAlignment="1" applyProtection="1">
      <alignment horizontal="center" vertical="center"/>
      <protection locked="0"/>
    </xf>
    <xf numFmtId="0" fontId="13" fillId="0" borderId="19" xfId="13" applyBorder="1" applyAlignment="1" applyProtection="1">
      <alignment horizontal="center" vertical="center"/>
      <protection locked="0"/>
    </xf>
    <xf numFmtId="0" fontId="32" fillId="4" borderId="19" xfId="13" applyFont="1" applyFill="1" applyBorder="1" applyAlignment="1">
      <alignment horizontal="center" vertical="center"/>
    </xf>
    <xf numFmtId="49" fontId="13" fillId="0" borderId="15" xfId="13" applyNumberFormat="1" applyBorder="1" applyAlignment="1" applyProtection="1">
      <alignment horizontal="left" vertical="top" wrapText="1" shrinkToFit="1"/>
      <protection locked="0"/>
    </xf>
    <xf numFmtId="49" fontId="13" fillId="0" borderId="0" xfId="13" applyNumberFormat="1" applyAlignment="1" applyProtection="1">
      <alignment horizontal="left" vertical="top" wrapText="1" shrinkToFit="1"/>
      <protection locked="0"/>
    </xf>
    <xf numFmtId="49" fontId="13" fillId="0" borderId="46" xfId="13" applyNumberFormat="1" applyBorder="1" applyAlignment="1" applyProtection="1">
      <alignment horizontal="left" vertical="top" wrapText="1" shrinkToFit="1"/>
      <protection locked="0"/>
    </xf>
    <xf numFmtId="0" fontId="32" fillId="4" borderId="36" xfId="13" applyFont="1" applyFill="1" applyBorder="1" applyAlignment="1" applyProtection="1">
      <alignment vertical="center" wrapText="1"/>
      <protection locked="0"/>
    </xf>
    <xf numFmtId="0" fontId="32" fillId="4" borderId="19" xfId="13" applyFont="1" applyFill="1" applyBorder="1" applyAlignment="1" applyProtection="1">
      <alignment vertical="center"/>
      <protection locked="0"/>
    </xf>
    <xf numFmtId="0" fontId="32" fillId="4" borderId="44" xfId="13" applyFont="1" applyFill="1" applyBorder="1" applyAlignment="1" applyProtection="1">
      <alignment vertical="center"/>
      <protection locked="0"/>
    </xf>
    <xf numFmtId="0" fontId="32" fillId="4" borderId="41" xfId="13" applyFont="1" applyFill="1" applyBorder="1" applyAlignment="1" applyProtection="1">
      <alignment vertical="center"/>
      <protection locked="0"/>
    </xf>
    <xf numFmtId="0" fontId="32" fillId="4" borderId="51" xfId="13" applyFont="1" applyFill="1" applyBorder="1" applyAlignment="1">
      <alignment vertical="center"/>
    </xf>
    <xf numFmtId="0" fontId="32" fillId="4" borderId="17" xfId="13" applyFont="1" applyFill="1" applyBorder="1" applyAlignment="1">
      <alignment vertical="center"/>
    </xf>
    <xf numFmtId="0" fontId="32" fillId="4" borderId="18" xfId="13" applyFont="1" applyFill="1" applyBorder="1" applyAlignment="1">
      <alignment vertical="center"/>
    </xf>
    <xf numFmtId="0" fontId="32" fillId="4" borderId="16" xfId="13" applyFont="1" applyFill="1" applyBorder="1" applyAlignment="1">
      <alignment vertical="center"/>
    </xf>
    <xf numFmtId="49" fontId="1" fillId="0" borderId="25" xfId="13" applyNumberFormat="1" applyFont="1" applyBorder="1" applyAlignment="1" applyProtection="1">
      <alignment horizontal="left" vertical="top" wrapText="1" shrinkToFit="1"/>
      <protection locked="0"/>
    </xf>
    <xf numFmtId="49" fontId="1" fillId="0" borderId="26" xfId="13" applyNumberFormat="1" applyFont="1" applyBorder="1" applyAlignment="1" applyProtection="1">
      <alignment horizontal="left" vertical="top" wrapText="1" shrinkToFit="1"/>
      <protection locked="0"/>
    </xf>
    <xf numFmtId="49" fontId="1" fillId="0" borderId="27" xfId="13" applyNumberFormat="1" applyFont="1" applyBorder="1" applyAlignment="1" applyProtection="1">
      <alignment horizontal="left" vertical="top" wrapText="1" shrinkToFit="1"/>
      <protection locked="0"/>
    </xf>
    <xf numFmtId="49" fontId="1" fillId="0" borderId="23" xfId="13" applyNumberFormat="1" applyFont="1" applyBorder="1" applyAlignment="1" applyProtection="1">
      <alignment horizontal="left" vertical="top" wrapText="1" shrinkToFit="1"/>
      <protection locked="0"/>
    </xf>
    <xf numFmtId="49" fontId="1" fillId="0" borderId="24" xfId="13" applyNumberFormat="1" applyFont="1" applyBorder="1" applyAlignment="1" applyProtection="1">
      <alignment horizontal="left" vertical="top" wrapText="1" shrinkToFit="1"/>
      <protection locked="0"/>
    </xf>
    <xf numFmtId="49" fontId="1" fillId="0" borderId="28" xfId="13" applyNumberFormat="1" applyFont="1" applyBorder="1" applyAlignment="1" applyProtection="1">
      <alignment horizontal="left" vertical="top" wrapText="1" shrinkToFit="1"/>
      <protection locked="0"/>
    </xf>
    <xf numFmtId="0" fontId="32" fillId="4" borderId="38" xfId="13" applyFont="1" applyFill="1" applyBorder="1" applyAlignment="1">
      <alignment horizontal="left" vertical="center"/>
    </xf>
    <xf numFmtId="0" fontId="32" fillId="4" borderId="39" xfId="13" applyFont="1" applyFill="1" applyBorder="1" applyAlignment="1">
      <alignment horizontal="left" vertical="center"/>
    </xf>
    <xf numFmtId="0" fontId="32" fillId="4" borderId="40" xfId="13" applyFont="1" applyFill="1" applyBorder="1" applyAlignment="1">
      <alignment horizontal="left" vertical="center"/>
    </xf>
    <xf numFmtId="49" fontId="33" fillId="0" borderId="41" xfId="13" applyNumberFormat="1" applyFont="1" applyBorder="1" applyAlignment="1" applyProtection="1">
      <alignment horizontal="left" vertical="center" shrinkToFit="1"/>
      <protection locked="0"/>
    </xf>
    <xf numFmtId="0" fontId="32" fillId="4" borderId="32" xfId="13" applyFont="1" applyFill="1" applyBorder="1" applyAlignment="1" applyProtection="1">
      <alignment horizontal="center" vertical="center"/>
      <protection locked="0"/>
    </xf>
    <xf numFmtId="0" fontId="32" fillId="4" borderId="17" xfId="13" applyFont="1" applyFill="1" applyBorder="1" applyAlignment="1" applyProtection="1">
      <alignment horizontal="center" vertical="center"/>
      <protection locked="0"/>
    </xf>
    <xf numFmtId="0" fontId="32" fillId="4" borderId="33" xfId="13" applyFont="1" applyFill="1" applyBorder="1" applyAlignment="1" applyProtection="1">
      <alignment horizontal="center" vertical="center"/>
      <protection locked="0"/>
    </xf>
    <xf numFmtId="0" fontId="32" fillId="4" borderId="48" xfId="13" applyFont="1" applyFill="1" applyBorder="1" applyAlignment="1" applyProtection="1">
      <alignment horizontal="center" vertical="center"/>
      <protection locked="0"/>
    </xf>
    <xf numFmtId="0" fontId="32" fillId="4" borderId="16" xfId="13" applyFont="1" applyFill="1" applyBorder="1" applyAlignment="1" applyProtection="1">
      <alignment horizontal="center" vertical="center"/>
      <protection locked="0"/>
    </xf>
    <xf numFmtId="0" fontId="32" fillId="4" borderId="47" xfId="13" applyFont="1" applyFill="1" applyBorder="1" applyAlignment="1" applyProtection="1">
      <alignment horizontal="center" vertical="center"/>
      <protection locked="0"/>
    </xf>
    <xf numFmtId="0" fontId="32" fillId="4" borderId="36" xfId="13" applyFont="1" applyFill="1" applyBorder="1" applyAlignment="1" applyProtection="1">
      <alignment vertical="center"/>
      <protection locked="0"/>
    </xf>
    <xf numFmtId="0" fontId="32" fillId="4" borderId="34" xfId="13" applyFont="1" applyFill="1" applyBorder="1" applyAlignment="1">
      <alignment horizontal="left" vertical="center"/>
    </xf>
    <xf numFmtId="0" fontId="32" fillId="4" borderId="35" xfId="13" applyFont="1" applyFill="1" applyBorder="1" applyAlignment="1">
      <alignment horizontal="left" vertical="center"/>
    </xf>
    <xf numFmtId="0" fontId="32" fillId="4" borderId="43" xfId="13" applyFont="1" applyFill="1" applyBorder="1" applyAlignment="1">
      <alignment horizontal="left" vertical="center"/>
    </xf>
    <xf numFmtId="49" fontId="33" fillId="0" borderId="31" xfId="13" applyNumberFormat="1" applyFont="1" applyBorder="1" applyAlignment="1" applyProtection="1">
      <alignment horizontal="left" vertical="center" shrinkToFit="1"/>
      <protection locked="0"/>
    </xf>
    <xf numFmtId="0" fontId="13" fillId="0" borderId="38" xfId="13" applyBorder="1" applyAlignment="1" applyProtection="1">
      <alignment horizontal="left" vertical="center" shrinkToFit="1"/>
      <protection locked="0"/>
    </xf>
    <xf numFmtId="0" fontId="13" fillId="0" borderId="39" xfId="13" applyBorder="1" applyAlignment="1" applyProtection="1">
      <alignment horizontal="left" vertical="center" shrinkToFit="1"/>
      <protection locked="0"/>
    </xf>
    <xf numFmtId="0" fontId="13" fillId="0" borderId="42" xfId="13" applyBorder="1" applyAlignment="1" applyProtection="1">
      <alignment horizontal="left" vertical="center" shrinkToFit="1"/>
      <protection locked="0"/>
    </xf>
    <xf numFmtId="49" fontId="13" fillId="0" borderId="23" xfId="13" applyNumberFormat="1" applyBorder="1" applyAlignment="1" applyProtection="1">
      <alignment horizontal="left" vertical="top" wrapText="1" shrinkToFit="1"/>
      <protection locked="0"/>
    </xf>
    <xf numFmtId="49" fontId="13" fillId="0" borderId="24" xfId="13" applyNumberFormat="1" applyBorder="1" applyAlignment="1" applyProtection="1">
      <alignment horizontal="left" vertical="top" wrapText="1" shrinkToFit="1"/>
      <protection locked="0"/>
    </xf>
    <xf numFmtId="49" fontId="13" fillId="0" borderId="28" xfId="13" applyNumberFormat="1" applyBorder="1" applyAlignment="1" applyProtection="1">
      <alignment horizontal="left" vertical="top" wrapText="1" shrinkToFit="1"/>
      <protection locked="0"/>
    </xf>
    <xf numFmtId="0" fontId="32" fillId="4" borderId="19" xfId="13" applyFont="1" applyFill="1" applyBorder="1" applyAlignment="1">
      <alignment horizontal="left" vertical="center"/>
    </xf>
    <xf numFmtId="0" fontId="45" fillId="0" borderId="0" xfId="0" applyFont="1" applyAlignment="1">
      <alignment horizontal="right" vertical="center"/>
    </xf>
    <xf numFmtId="0" fontId="32" fillId="4" borderId="25" xfId="13" applyFont="1" applyFill="1" applyBorder="1" applyAlignment="1">
      <alignment horizontal="left" vertical="center"/>
    </xf>
    <xf numFmtId="0" fontId="32" fillId="4" borderId="26" xfId="13" applyFont="1" applyFill="1" applyBorder="1" applyAlignment="1">
      <alignment horizontal="left" vertical="center"/>
    </xf>
    <xf numFmtId="0" fontId="32" fillId="4" borderId="27" xfId="13" applyFont="1" applyFill="1" applyBorder="1" applyAlignment="1">
      <alignment horizontal="left" vertical="center"/>
    </xf>
    <xf numFmtId="0" fontId="32" fillId="4" borderId="15" xfId="13" applyFont="1" applyFill="1" applyBorder="1" applyAlignment="1">
      <alignment horizontal="left" vertical="center"/>
    </xf>
    <xf numFmtId="0" fontId="32" fillId="4" borderId="0" xfId="13" applyFont="1" applyFill="1" applyAlignment="1">
      <alignment horizontal="left" vertical="center"/>
    </xf>
    <xf numFmtId="0" fontId="32" fillId="4" borderId="46" xfId="13" applyFont="1" applyFill="1" applyBorder="1" applyAlignment="1">
      <alignment horizontal="left" vertical="center"/>
    </xf>
    <xf numFmtId="179" fontId="33" fillId="0" borderId="41" xfId="13" applyNumberFormat="1" applyFont="1" applyBorder="1" applyAlignment="1" applyProtection="1">
      <alignment horizontal="right" vertical="center"/>
      <protection locked="0"/>
    </xf>
    <xf numFmtId="49" fontId="13" fillId="0" borderId="25" xfId="13" applyNumberFormat="1" applyBorder="1" applyAlignment="1" applyProtection="1">
      <alignment horizontal="left" vertical="top" wrapText="1" shrinkToFit="1"/>
      <protection locked="0"/>
    </xf>
    <xf numFmtId="49" fontId="13" fillId="0" borderId="26" xfId="13" applyNumberFormat="1" applyBorder="1" applyAlignment="1" applyProtection="1">
      <alignment horizontal="left" vertical="top" wrapText="1" shrinkToFit="1"/>
      <protection locked="0"/>
    </xf>
    <xf numFmtId="49" fontId="13" fillId="0" borderId="27" xfId="13" applyNumberFormat="1" applyBorder="1" applyAlignment="1" applyProtection="1">
      <alignment horizontal="left" vertical="top" wrapText="1" shrinkToFit="1"/>
      <protection locked="0"/>
    </xf>
    <xf numFmtId="49" fontId="1" fillId="0" borderId="32" xfId="13" applyNumberFormat="1" applyFont="1" applyBorder="1" applyAlignment="1" applyProtection="1">
      <alignment horizontal="left" vertical="top" wrapText="1"/>
      <protection locked="0"/>
    </xf>
    <xf numFmtId="49" fontId="13" fillId="0" borderId="17" xfId="13" applyNumberFormat="1" applyBorder="1" applyAlignment="1" applyProtection="1">
      <alignment horizontal="left" vertical="top" wrapText="1"/>
      <protection locked="0"/>
    </xf>
    <xf numFmtId="49" fontId="13" fillId="0" borderId="33" xfId="13" applyNumberFormat="1" applyBorder="1" applyAlignment="1" applyProtection="1">
      <alignment horizontal="left" vertical="top" wrapText="1"/>
      <protection locked="0"/>
    </xf>
    <xf numFmtId="49" fontId="13" fillId="0" borderId="15" xfId="13" applyNumberFormat="1" applyBorder="1" applyAlignment="1" applyProtection="1">
      <alignment horizontal="left" vertical="top" wrapText="1"/>
      <protection locked="0"/>
    </xf>
    <xf numFmtId="49" fontId="13" fillId="0" borderId="0" xfId="13" applyNumberFormat="1" applyAlignment="1" applyProtection="1">
      <alignment horizontal="left" vertical="top" wrapText="1"/>
      <protection locked="0"/>
    </xf>
    <xf numFmtId="49" fontId="13" fillId="0" borderId="46" xfId="13" applyNumberFormat="1" applyBorder="1" applyAlignment="1" applyProtection="1">
      <alignment horizontal="left" vertical="top" wrapText="1"/>
      <protection locked="0"/>
    </xf>
    <xf numFmtId="0" fontId="30" fillId="0" borderId="0" xfId="0" applyFont="1" applyAlignment="1">
      <alignment horizontal="center" vertical="center" shrinkToFit="1"/>
    </xf>
    <xf numFmtId="49" fontId="1" fillId="0" borderId="19" xfId="13" applyNumberFormat="1" applyFont="1" applyBorder="1" applyAlignment="1" applyProtection="1">
      <alignment horizontal="left" vertical="top" wrapText="1"/>
      <protection locked="0"/>
    </xf>
    <xf numFmtId="49" fontId="13" fillId="0" borderId="19" xfId="13" applyNumberFormat="1" applyBorder="1" applyAlignment="1" applyProtection="1">
      <alignment horizontal="center" vertical="center" wrapText="1"/>
      <protection locked="0"/>
    </xf>
    <xf numFmtId="0" fontId="32" fillId="4" borderId="30" xfId="13" applyFont="1" applyFill="1" applyBorder="1" applyAlignment="1" applyProtection="1">
      <alignment vertical="center"/>
      <protection locked="0"/>
    </xf>
    <xf numFmtId="0" fontId="32" fillId="4" borderId="31" xfId="13" applyFont="1" applyFill="1" applyBorder="1" applyAlignment="1" applyProtection="1">
      <alignment vertical="center"/>
      <protection locked="0"/>
    </xf>
    <xf numFmtId="0" fontId="32" fillId="0" borderId="19" xfId="13" applyFont="1" applyBorder="1" applyAlignment="1" applyProtection="1">
      <alignment horizontal="left" vertical="center"/>
      <protection locked="0"/>
    </xf>
    <xf numFmtId="49" fontId="33" fillId="0" borderId="19" xfId="13" applyNumberFormat="1" applyFont="1" applyBorder="1" applyAlignment="1" applyProtection="1">
      <alignment horizontal="center" vertical="center"/>
      <protection locked="0"/>
    </xf>
    <xf numFmtId="49" fontId="33" fillId="0" borderId="32" xfId="13" applyNumberFormat="1" applyFont="1" applyBorder="1" applyAlignment="1" applyProtection="1">
      <alignment horizontal="center" vertical="center"/>
      <protection locked="0"/>
    </xf>
    <xf numFmtId="49" fontId="33" fillId="0" borderId="17" xfId="13" applyNumberFormat="1" applyFont="1" applyBorder="1" applyAlignment="1" applyProtection="1">
      <alignment horizontal="center" vertical="center"/>
      <protection locked="0"/>
    </xf>
    <xf numFmtId="49" fontId="33" fillId="0" borderId="45" xfId="13" applyNumberFormat="1" applyFont="1" applyBorder="1" applyAlignment="1" applyProtection="1">
      <alignment horizontal="center" vertical="center"/>
      <protection locked="0"/>
    </xf>
    <xf numFmtId="49" fontId="33" fillId="0" borderId="48" xfId="13" applyNumberFormat="1" applyFont="1" applyBorder="1" applyAlignment="1" applyProtection="1">
      <alignment horizontal="center" vertical="center"/>
      <protection locked="0"/>
    </xf>
    <xf numFmtId="49" fontId="33" fillId="0" borderId="16" xfId="13" applyNumberFormat="1" applyFont="1" applyBorder="1" applyAlignment="1" applyProtection="1">
      <alignment horizontal="center" vertical="center"/>
      <protection locked="0"/>
    </xf>
    <xf numFmtId="49" fontId="33" fillId="0" borderId="49" xfId="13" applyNumberFormat="1" applyFont="1" applyBorder="1" applyAlignment="1" applyProtection="1">
      <alignment horizontal="center" vertical="center"/>
      <protection locked="0"/>
    </xf>
    <xf numFmtId="177" fontId="39" fillId="0" borderId="0" xfId="0" applyNumberFormat="1" applyFont="1" applyAlignment="1" applyProtection="1">
      <alignment horizontal="center" vertical="center"/>
      <protection locked="0"/>
    </xf>
    <xf numFmtId="178" fontId="46" fillId="0" borderId="0" xfId="0" applyNumberFormat="1" applyFont="1" applyAlignment="1">
      <alignment horizontal="center" vertical="center" wrapText="1"/>
    </xf>
    <xf numFmtId="0" fontId="39" fillId="0" borderId="0" xfId="0" applyFont="1" applyAlignment="1">
      <alignment horizontal="center" vertical="center"/>
    </xf>
    <xf numFmtId="0" fontId="46" fillId="0" borderId="0" xfId="0" applyFont="1" applyAlignment="1">
      <alignment horizontal="center" vertical="center" wrapText="1"/>
    </xf>
    <xf numFmtId="0" fontId="39" fillId="0" borderId="0" xfId="0" applyFont="1" applyAlignment="1">
      <alignment horizontal="center" vertical="center" wrapText="1"/>
    </xf>
    <xf numFmtId="178" fontId="39" fillId="0" borderId="0" xfId="0" applyNumberFormat="1" applyFont="1" applyAlignment="1">
      <alignment horizontal="center" vertical="center" wrapText="1"/>
    </xf>
    <xf numFmtId="0" fontId="39" fillId="0" borderId="0" xfId="0" applyFont="1" applyAlignment="1">
      <alignment horizontal="center" vertical="center" shrinkToFit="1"/>
    </xf>
    <xf numFmtId="177" fontId="39" fillId="0" borderId="0" xfId="0" applyNumberFormat="1" applyFont="1" applyAlignment="1">
      <alignment horizontal="center" vertical="center"/>
    </xf>
    <xf numFmtId="0" fontId="39" fillId="0" borderId="0" xfId="0" applyFont="1" applyAlignment="1" applyProtection="1">
      <alignment horizontal="center" vertical="center" shrinkToFit="1"/>
      <protection locked="0"/>
    </xf>
    <xf numFmtId="177" fontId="68" fillId="0" borderId="0" xfId="0" applyNumberFormat="1" applyFont="1" applyAlignment="1" applyProtection="1">
      <alignment horizontal="center" vertical="center"/>
      <protection locked="0"/>
    </xf>
  </cellXfs>
  <cellStyles count="59">
    <cellStyle name="20% - アクセント 1 2" xfId="32" xr:uid="{00000000-0005-0000-0000-000000000000}"/>
    <cellStyle name="20% - アクセント 2 2" xfId="36" xr:uid="{00000000-0005-0000-0000-000001000000}"/>
    <cellStyle name="20% - アクセント 3 2" xfId="40" xr:uid="{00000000-0005-0000-0000-000002000000}"/>
    <cellStyle name="20% - アクセント 4 2" xfId="44" xr:uid="{00000000-0005-0000-0000-000003000000}"/>
    <cellStyle name="20% - アクセント 5 2" xfId="48" xr:uid="{00000000-0005-0000-0000-000004000000}"/>
    <cellStyle name="20% - アクセント 6 2" xfId="52" xr:uid="{00000000-0005-0000-0000-000005000000}"/>
    <cellStyle name="40% - アクセント 1 2" xfId="33" xr:uid="{00000000-0005-0000-0000-000006000000}"/>
    <cellStyle name="40% - アクセント 2 2" xfId="37" xr:uid="{00000000-0005-0000-0000-000007000000}"/>
    <cellStyle name="40% - アクセント 3 2" xfId="41" xr:uid="{00000000-0005-0000-0000-000008000000}"/>
    <cellStyle name="40% - アクセント 4 2" xfId="45" xr:uid="{00000000-0005-0000-0000-000009000000}"/>
    <cellStyle name="40% - アクセント 5 2" xfId="49" xr:uid="{00000000-0005-0000-0000-00000A000000}"/>
    <cellStyle name="40% - アクセント 6 2" xfId="53" xr:uid="{00000000-0005-0000-0000-00000B000000}"/>
    <cellStyle name="60% - アクセント 1 2" xfId="34" xr:uid="{00000000-0005-0000-0000-00000C000000}"/>
    <cellStyle name="60% - アクセント 2 2" xfId="38" xr:uid="{00000000-0005-0000-0000-00000D000000}"/>
    <cellStyle name="60% - アクセント 3 2" xfId="42" xr:uid="{00000000-0005-0000-0000-00000E000000}"/>
    <cellStyle name="60% - アクセント 4 2" xfId="46" xr:uid="{00000000-0005-0000-0000-00000F000000}"/>
    <cellStyle name="60% - アクセント 5 2" xfId="50" xr:uid="{00000000-0005-0000-0000-000010000000}"/>
    <cellStyle name="60% - アクセント 6 2" xfId="54" xr:uid="{00000000-0005-0000-0000-000011000000}"/>
    <cellStyle name="アクセント 1 2" xfId="31" xr:uid="{00000000-0005-0000-0000-000012000000}"/>
    <cellStyle name="アクセント 2 2" xfId="35" xr:uid="{00000000-0005-0000-0000-000013000000}"/>
    <cellStyle name="アクセント 3 2" xfId="39" xr:uid="{00000000-0005-0000-0000-000014000000}"/>
    <cellStyle name="アクセント 4 2" xfId="43" xr:uid="{00000000-0005-0000-0000-000015000000}"/>
    <cellStyle name="アクセント 5 2" xfId="47" xr:uid="{00000000-0005-0000-0000-000016000000}"/>
    <cellStyle name="アクセント 6 2" xfId="51" xr:uid="{00000000-0005-0000-0000-000017000000}"/>
    <cellStyle name="タイトル 2" xfId="14" xr:uid="{00000000-0005-0000-0000-000018000000}"/>
    <cellStyle name="チェック セル 2" xfId="26" xr:uid="{00000000-0005-0000-0000-000019000000}"/>
    <cellStyle name="どちらでもない 2" xfId="21" xr:uid="{00000000-0005-0000-0000-00001A000000}"/>
    <cellStyle name="ハイパーリンク" xfId="7" builtinId="8"/>
    <cellStyle name="ハイパーリンク 2" xfId="55" xr:uid="{00000000-0005-0000-0000-00001C000000}"/>
    <cellStyle name="メモ 2" xfId="28" xr:uid="{00000000-0005-0000-0000-00001D000000}"/>
    <cellStyle name="リンク セル 2" xfId="25" xr:uid="{00000000-0005-0000-0000-00001E000000}"/>
    <cellStyle name="悪い 2" xfId="20" xr:uid="{00000000-0005-0000-0000-00001F000000}"/>
    <cellStyle name="計算 2" xfId="24" xr:uid="{00000000-0005-0000-0000-000020000000}"/>
    <cellStyle name="警告文 2" xfId="27" xr:uid="{00000000-0005-0000-0000-000021000000}"/>
    <cellStyle name="見出し 1 2" xfId="15" xr:uid="{00000000-0005-0000-0000-000022000000}"/>
    <cellStyle name="見出し 2 2" xfId="16" xr:uid="{00000000-0005-0000-0000-000023000000}"/>
    <cellStyle name="見出し 3 2" xfId="17" xr:uid="{00000000-0005-0000-0000-000024000000}"/>
    <cellStyle name="見出し 4 2" xfId="18" xr:uid="{00000000-0005-0000-0000-000025000000}"/>
    <cellStyle name="集計 2" xfId="30" xr:uid="{00000000-0005-0000-0000-000026000000}"/>
    <cellStyle name="出力 2" xfId="23" xr:uid="{00000000-0005-0000-0000-000027000000}"/>
    <cellStyle name="説明文 2" xfId="29" xr:uid="{00000000-0005-0000-0000-000028000000}"/>
    <cellStyle name="入力 2" xfId="22" xr:uid="{00000000-0005-0000-0000-000029000000}"/>
    <cellStyle name="標準" xfId="0" builtinId="0"/>
    <cellStyle name="標準 2" xfId="2" xr:uid="{00000000-0005-0000-0000-00002B000000}"/>
    <cellStyle name="標準 2 2" xfId="56" xr:uid="{00000000-0005-0000-0000-00002C000000}"/>
    <cellStyle name="標準 3" xfId="3" xr:uid="{00000000-0005-0000-0000-00002D000000}"/>
    <cellStyle name="標準 4" xfId="4" xr:uid="{00000000-0005-0000-0000-00002E000000}"/>
    <cellStyle name="標準 5" xfId="5" xr:uid="{00000000-0005-0000-0000-00002F000000}"/>
    <cellStyle name="標準 6" xfId="1" xr:uid="{00000000-0005-0000-0000-000030000000}"/>
    <cellStyle name="標準 7" xfId="13" xr:uid="{00000000-0005-0000-0000-000031000000}"/>
    <cellStyle name="標準_Sheet1" xfId="6" xr:uid="{00000000-0005-0000-0000-000032000000}"/>
    <cellStyle name="標準_Sheet1 2" xfId="8" xr:uid="{00000000-0005-0000-0000-000033000000}"/>
    <cellStyle name="標準_Sheet1 2 2" xfId="57" xr:uid="{00000000-0005-0000-0000-000034000000}"/>
    <cellStyle name="標準_入力タブ" xfId="58" xr:uid="{00000000-0005-0000-0000-000035000000}"/>
    <cellStyle name="標準_入力規則" xfId="9" xr:uid="{00000000-0005-0000-0000-000036000000}"/>
    <cellStyle name="表示済みのハイパーリンク" xfId="12" builtinId="9" hidden="1"/>
    <cellStyle name="表示済みのハイパーリンク" xfId="10" builtinId="9" hidden="1"/>
    <cellStyle name="表示済みのハイパーリンク" xfId="11" builtinId="9" hidden="1"/>
    <cellStyle name="良い 2" xfId="19" xr:uid="{00000000-0005-0000-0000-00003A00000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66"/>
      <color rgb="FFFF6600"/>
      <color rgb="FFFFCC66"/>
      <color rgb="FFFFFF99"/>
      <color rgb="FFFF9933"/>
      <color rgb="FFFF99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13</xdr:col>
      <xdr:colOff>211667</xdr:colOff>
      <xdr:row>104</xdr:row>
      <xdr:rowOff>137584</xdr:rowOff>
    </xdr:from>
    <xdr:to>
      <xdr:col>19</xdr:col>
      <xdr:colOff>508000</xdr:colOff>
      <xdr:row>136</xdr:row>
      <xdr:rowOff>10584</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8636000" y="16869834"/>
          <a:ext cx="4423833" cy="49530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7</xdr:row>
      <xdr:rowOff>104775</xdr:rowOff>
    </xdr:from>
    <xdr:to>
      <xdr:col>8</xdr:col>
      <xdr:colOff>219075</xdr:colOff>
      <xdr:row>23</xdr:row>
      <xdr:rowOff>161925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28675"/>
          <a:ext cx="4333875" cy="2800350"/>
        </a:xfrm>
        <a:prstGeom prst="rect">
          <a:avLst/>
        </a:prstGeom>
      </xdr:spPr>
    </xdr:pic>
    <xdr:clientData/>
  </xdr:twoCellAnchor>
  <xdr:twoCellAnchor>
    <xdr:from>
      <xdr:col>1</xdr:col>
      <xdr:colOff>361951</xdr:colOff>
      <xdr:row>24</xdr:row>
      <xdr:rowOff>123825</xdr:rowOff>
    </xdr:from>
    <xdr:to>
      <xdr:col>8</xdr:col>
      <xdr:colOff>85725</xdr:colOff>
      <xdr:row>27</xdr:row>
      <xdr:rowOff>161926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1" y="3762375"/>
          <a:ext cx="421957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の入力情報が、「学位申請書・誓約書」、「博士論文概要書表紙」、「研究業績書」、「履歴書」の該当部分に自動転記される。</a:t>
          </a:r>
        </a:p>
      </xdr:txBody>
    </xdr:sp>
    <xdr:clientData/>
  </xdr:twoCellAnchor>
  <xdr:twoCellAnchor editAs="oneCell">
    <xdr:from>
      <xdr:col>2</xdr:col>
      <xdr:colOff>120651</xdr:colOff>
      <xdr:row>35</xdr:row>
      <xdr:rowOff>8419</xdr:rowOff>
    </xdr:from>
    <xdr:to>
      <xdr:col>5</xdr:col>
      <xdr:colOff>9525</xdr:colOff>
      <xdr:row>50</xdr:row>
      <xdr:rowOff>121157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6087854"/>
          <a:ext cx="1951244" cy="2597520"/>
        </a:xfrm>
        <a:prstGeom prst="rect">
          <a:avLst/>
        </a:prstGeom>
      </xdr:spPr>
    </xdr:pic>
    <xdr:clientData/>
  </xdr:twoCellAnchor>
  <xdr:twoCellAnchor editAs="oneCell">
    <xdr:from>
      <xdr:col>16</xdr:col>
      <xdr:colOff>19050</xdr:colOff>
      <xdr:row>35</xdr:row>
      <xdr:rowOff>27009</xdr:rowOff>
    </xdr:from>
    <xdr:to>
      <xdr:col>18</xdr:col>
      <xdr:colOff>569818</xdr:colOff>
      <xdr:row>49</xdr:row>
      <xdr:rowOff>118027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04833" y="6106444"/>
          <a:ext cx="1925681" cy="2410148"/>
        </a:xfrm>
        <a:prstGeom prst="rect">
          <a:avLst/>
        </a:prstGeom>
        <a:ln>
          <a:solidFill>
            <a:sysClr val="windowText" lastClr="000000"/>
          </a:solidFill>
        </a:ln>
      </xdr:spPr>
    </xdr:pic>
    <xdr:clientData/>
  </xdr:twoCellAnchor>
  <xdr:twoCellAnchor editAs="oneCell">
    <xdr:from>
      <xdr:col>12</xdr:col>
      <xdr:colOff>211612</xdr:colOff>
      <xdr:row>35</xdr:row>
      <xdr:rowOff>21853</xdr:rowOff>
    </xdr:from>
    <xdr:to>
      <xdr:col>15</xdr:col>
      <xdr:colOff>187393</xdr:colOff>
      <xdr:row>50</xdr:row>
      <xdr:rowOff>30325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47569" y="6101288"/>
          <a:ext cx="2038150" cy="2493254"/>
        </a:xfrm>
        <a:prstGeom prst="rect">
          <a:avLst/>
        </a:prstGeom>
      </xdr:spPr>
    </xdr:pic>
    <xdr:clientData/>
  </xdr:twoCellAnchor>
  <xdr:twoCellAnchor editAs="oneCell">
    <xdr:from>
      <xdr:col>2</xdr:col>
      <xdr:colOff>10583</xdr:colOff>
      <xdr:row>108</xdr:row>
      <xdr:rowOff>148166</xdr:rowOff>
    </xdr:from>
    <xdr:to>
      <xdr:col>4</xdr:col>
      <xdr:colOff>499351</xdr:colOff>
      <xdr:row>125</xdr:row>
      <xdr:rowOff>95250</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83750" y="4942416"/>
          <a:ext cx="1864601" cy="2645834"/>
        </a:xfrm>
        <a:prstGeom prst="rect">
          <a:avLst/>
        </a:prstGeom>
        <a:ln>
          <a:solidFill>
            <a:sysClr val="windowText" lastClr="000000"/>
          </a:solidFill>
        </a:ln>
      </xdr:spPr>
    </xdr:pic>
    <xdr:clientData/>
  </xdr:twoCellAnchor>
  <xdr:twoCellAnchor editAs="oneCell">
    <xdr:from>
      <xdr:col>5</xdr:col>
      <xdr:colOff>10584</xdr:colOff>
      <xdr:row>108</xdr:row>
      <xdr:rowOff>148166</xdr:rowOff>
    </xdr:from>
    <xdr:to>
      <xdr:col>7</xdr:col>
      <xdr:colOff>516884</xdr:colOff>
      <xdr:row>125</xdr:row>
      <xdr:rowOff>127000</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47501" y="4942416"/>
          <a:ext cx="1882133" cy="2677584"/>
        </a:xfrm>
        <a:prstGeom prst="rect">
          <a:avLst/>
        </a:prstGeom>
        <a:ln>
          <a:solidFill>
            <a:sysClr val="windowText" lastClr="000000"/>
          </a:solidFill>
        </a:ln>
      </xdr:spPr>
    </xdr:pic>
    <xdr:clientData/>
  </xdr:twoCellAnchor>
  <xdr:twoCellAnchor editAs="oneCell">
    <xdr:from>
      <xdr:col>13</xdr:col>
      <xdr:colOff>465668</xdr:colOff>
      <xdr:row>109</xdr:row>
      <xdr:rowOff>10584</xdr:rowOff>
    </xdr:from>
    <xdr:to>
      <xdr:col>16</xdr:col>
      <xdr:colOff>249656</xdr:colOff>
      <xdr:row>125</xdr:row>
      <xdr:rowOff>84665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90001" y="17536584"/>
          <a:ext cx="1847738" cy="2614081"/>
        </a:xfrm>
        <a:prstGeom prst="rect">
          <a:avLst/>
        </a:prstGeom>
        <a:ln>
          <a:solidFill>
            <a:sysClr val="windowText" lastClr="000000"/>
          </a:solidFill>
        </a:ln>
      </xdr:spPr>
    </xdr:pic>
    <xdr:clientData/>
  </xdr:twoCellAnchor>
  <xdr:twoCellAnchor editAs="oneCell">
    <xdr:from>
      <xdr:col>6</xdr:col>
      <xdr:colOff>135470</xdr:colOff>
      <xdr:row>35</xdr:row>
      <xdr:rowOff>25032</xdr:rowOff>
    </xdr:from>
    <xdr:to>
      <xdr:col>8</xdr:col>
      <xdr:colOff>609601</xdr:colOff>
      <xdr:row>50</xdr:row>
      <xdr:rowOff>73716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46687" y="6104467"/>
          <a:ext cx="1849044" cy="2533466"/>
        </a:xfrm>
        <a:prstGeom prst="rect">
          <a:avLst/>
        </a:prstGeom>
        <a:ln>
          <a:solidFill>
            <a:sysClr val="windowText" lastClr="000000"/>
          </a:solidFill>
        </a:ln>
      </xdr:spPr>
    </xdr:pic>
    <xdr:clientData/>
  </xdr:twoCellAnchor>
  <xdr:twoCellAnchor>
    <xdr:from>
      <xdr:col>9</xdr:col>
      <xdr:colOff>227778</xdr:colOff>
      <xdr:row>35</xdr:row>
      <xdr:rowOff>9525</xdr:rowOff>
    </xdr:from>
    <xdr:to>
      <xdr:col>11</xdr:col>
      <xdr:colOff>523053</xdr:colOff>
      <xdr:row>50</xdr:row>
      <xdr:rowOff>45509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901365" y="6088960"/>
          <a:ext cx="1670188" cy="25207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2</xdr:col>
      <xdr:colOff>266699</xdr:colOff>
      <xdr:row>32</xdr:row>
      <xdr:rowOff>69159</xdr:rowOff>
    </xdr:from>
    <xdr:to>
      <xdr:col>5</xdr:col>
      <xdr:colOff>126999</xdr:colOff>
      <xdr:row>34</xdr:row>
      <xdr:rowOff>59765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581" y="5537630"/>
          <a:ext cx="1742889" cy="3043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twoCellAnchor>
    <xdr:from>
      <xdr:col>2</xdr:col>
      <xdr:colOff>105185</xdr:colOff>
      <xdr:row>51</xdr:row>
      <xdr:rowOff>51351</xdr:rowOff>
    </xdr:from>
    <xdr:to>
      <xdr:col>5</xdr:col>
      <xdr:colOff>38510</xdr:colOff>
      <xdr:row>54</xdr:row>
      <xdr:rowOff>79926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66576" y="8781221"/>
          <a:ext cx="1995695" cy="525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シート上で黄色い項目が無くなったら入力完了となる。</a:t>
          </a:r>
        </a:p>
      </xdr:txBody>
    </xdr:sp>
    <xdr:clientData/>
  </xdr:twoCellAnchor>
  <xdr:twoCellAnchor>
    <xdr:from>
      <xdr:col>6</xdr:col>
      <xdr:colOff>333374</xdr:colOff>
      <xdr:row>32</xdr:row>
      <xdr:rowOff>97734</xdr:rowOff>
    </xdr:from>
    <xdr:to>
      <xdr:col>8</xdr:col>
      <xdr:colOff>398461</xdr:colOff>
      <xdr:row>34</xdr:row>
      <xdr:rowOff>54429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944591" y="5680212"/>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9</xdr:col>
      <xdr:colOff>329237</xdr:colOff>
      <xdr:row>32</xdr:row>
      <xdr:rowOff>114300</xdr:rowOff>
    </xdr:from>
    <xdr:to>
      <xdr:col>11</xdr:col>
      <xdr:colOff>394324</xdr:colOff>
      <xdr:row>34</xdr:row>
      <xdr:rowOff>70995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002824"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本文</a:t>
          </a:r>
        </a:p>
      </xdr:txBody>
    </xdr:sp>
    <xdr:clientData/>
  </xdr:twoCellAnchor>
  <xdr:twoCellAnchor>
    <xdr:from>
      <xdr:col>12</xdr:col>
      <xdr:colOff>518060</xdr:colOff>
      <xdr:row>32</xdr:row>
      <xdr:rowOff>114300</xdr:rowOff>
    </xdr:from>
    <xdr:to>
      <xdr:col>14</xdr:col>
      <xdr:colOff>583147</xdr:colOff>
      <xdr:row>34</xdr:row>
      <xdr:rowOff>70995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54017"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研究業績書</a:t>
          </a:r>
        </a:p>
      </xdr:txBody>
    </xdr:sp>
    <xdr:clientData/>
  </xdr:twoCellAnchor>
  <xdr:twoCellAnchor>
    <xdr:from>
      <xdr:col>16</xdr:col>
      <xdr:colOff>171039</xdr:colOff>
      <xdr:row>32</xdr:row>
      <xdr:rowOff>123825</xdr:rowOff>
    </xdr:from>
    <xdr:to>
      <xdr:col>18</xdr:col>
      <xdr:colOff>416126</xdr:colOff>
      <xdr:row>34</xdr:row>
      <xdr:rowOff>80520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656822" y="5706303"/>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履歴書</a:t>
          </a:r>
        </a:p>
      </xdr:txBody>
    </xdr:sp>
    <xdr:clientData/>
  </xdr:twoCellAnchor>
  <xdr:twoCellAnchor>
    <xdr:from>
      <xdr:col>6</xdr:col>
      <xdr:colOff>76200</xdr:colOff>
      <xdr:row>50</xdr:row>
      <xdr:rowOff>162758</xdr:rowOff>
    </xdr:from>
    <xdr:to>
      <xdr:col>9</xdr:col>
      <xdr:colOff>9525</xdr:colOff>
      <xdr:row>55</xdr:row>
      <xdr:rowOff>6630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687417" y="8726975"/>
          <a:ext cx="1995695" cy="672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9</xdr:col>
      <xdr:colOff>235231</xdr:colOff>
      <xdr:row>51</xdr:row>
      <xdr:rowOff>7871</xdr:rowOff>
    </xdr:from>
    <xdr:to>
      <xdr:col>11</xdr:col>
      <xdr:colOff>540031</xdr:colOff>
      <xdr:row>54</xdr:row>
      <xdr:rowOff>59223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908818" y="8737741"/>
          <a:ext cx="1679713" cy="548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Microsoft</a:t>
          </a:r>
          <a:r>
            <a:rPr kumimoji="1" lang="en-US" altLang="ja-JP" sz="1000" baseline="0"/>
            <a:t> Word</a:t>
          </a:r>
          <a:r>
            <a:rPr kumimoji="1" lang="ja-JP" altLang="en-US" sz="1000" baseline="0"/>
            <a:t>等で別途作成する。</a:t>
          </a:r>
          <a:endParaRPr kumimoji="1" lang="ja-JP" altLang="en-US" sz="1000"/>
        </a:p>
      </xdr:txBody>
    </xdr:sp>
    <xdr:clientData/>
  </xdr:twoCellAnchor>
  <xdr:twoCellAnchor>
    <xdr:from>
      <xdr:col>12</xdr:col>
      <xdr:colOff>89958</xdr:colOff>
      <xdr:row>51</xdr:row>
      <xdr:rowOff>9068</xdr:rowOff>
    </xdr:from>
    <xdr:to>
      <xdr:col>15</xdr:col>
      <xdr:colOff>359833</xdr:colOff>
      <xdr:row>54</xdr:row>
      <xdr:rowOff>52461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825915" y="8738938"/>
          <a:ext cx="2332244" cy="540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シート上の黄色でマークされた必須項目、および研究業績を入力。</a:t>
          </a:r>
        </a:p>
      </xdr:txBody>
    </xdr:sp>
    <xdr:clientData/>
  </xdr:twoCellAnchor>
  <xdr:twoCellAnchor>
    <xdr:from>
      <xdr:col>15</xdr:col>
      <xdr:colOff>631032</xdr:colOff>
      <xdr:row>51</xdr:row>
      <xdr:rowOff>13669</xdr:rowOff>
    </xdr:from>
    <xdr:to>
      <xdr:col>19</xdr:col>
      <xdr:colOff>65485</xdr:colOff>
      <xdr:row>55</xdr:row>
      <xdr:rowOff>11206</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388204" y="8586169"/>
          <a:ext cx="2172890" cy="64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シート上の黄色でマークされた必須項目、その他項目を入力。</a:t>
          </a:r>
        </a:p>
      </xdr:txBody>
    </xdr:sp>
    <xdr:clientData/>
  </xdr:twoCellAnchor>
  <xdr:twoCellAnchor>
    <xdr:from>
      <xdr:col>5</xdr:col>
      <xdr:colOff>676275</xdr:colOff>
      <xdr:row>31</xdr:row>
      <xdr:rowOff>85725</xdr:rowOff>
    </xdr:from>
    <xdr:to>
      <xdr:col>19</xdr:col>
      <xdr:colOff>180975</xdr:colOff>
      <xdr:row>55</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90925" y="4648200"/>
          <a:ext cx="8420100" cy="38481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457200</xdr:colOff>
      <xdr:row>30</xdr:row>
      <xdr:rowOff>97733</xdr:rowOff>
    </xdr:from>
    <xdr:to>
      <xdr:col>14</xdr:col>
      <xdr:colOff>482830</xdr:colOff>
      <xdr:row>32</xdr:row>
      <xdr:rowOff>54429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05700" y="5348907"/>
          <a:ext cx="2088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76199</xdr:colOff>
      <xdr:row>59</xdr:row>
      <xdr:rowOff>76200</xdr:rowOff>
    </xdr:from>
    <xdr:to>
      <xdr:col>5</xdr:col>
      <xdr:colOff>472109</xdr:colOff>
      <xdr:row>62</xdr:row>
      <xdr:rowOff>85725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7590" y="10172700"/>
          <a:ext cx="2458280"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学位申請書・誓約書：</a:t>
          </a:r>
          <a:endParaRPr kumimoji="1" lang="en-US" altLang="ja-JP" sz="1100"/>
        </a:p>
        <a:p>
          <a:r>
            <a:rPr kumimoji="1" lang="ja-JP" altLang="en-US" sz="1100"/>
            <a:t>申請者および主査の署名</a:t>
          </a:r>
          <a:r>
            <a:rPr kumimoji="1" lang="ja-JP" altLang="en-US" sz="1100" baseline="0"/>
            <a:t> </a:t>
          </a:r>
          <a:r>
            <a:rPr kumimoji="1" lang="en-US" altLang="ja-JP" sz="1100" baseline="0"/>
            <a:t>or </a:t>
          </a:r>
          <a:r>
            <a:rPr kumimoji="1" lang="ja-JP" altLang="en-US" sz="1100"/>
            <a:t>捺印</a:t>
          </a:r>
        </a:p>
      </xdr:txBody>
    </xdr:sp>
    <xdr:clientData/>
  </xdr:twoCellAnchor>
  <xdr:twoCellAnchor>
    <xdr:from>
      <xdr:col>13</xdr:col>
      <xdr:colOff>180976</xdr:colOff>
      <xdr:row>59</xdr:row>
      <xdr:rowOff>76200</xdr:rowOff>
    </xdr:from>
    <xdr:to>
      <xdr:col>15</xdr:col>
      <xdr:colOff>513522</xdr:colOff>
      <xdr:row>62</xdr:row>
      <xdr:rowOff>85725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04389" y="10172700"/>
          <a:ext cx="1707459"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研究業績書：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twoCellAnchor>
    <xdr:from>
      <xdr:col>16</xdr:col>
      <xdr:colOff>381000</xdr:colOff>
      <xdr:row>59</xdr:row>
      <xdr:rowOff>66675</xdr:rowOff>
    </xdr:from>
    <xdr:to>
      <xdr:col>19</xdr:col>
      <xdr:colOff>132522</xdr:colOff>
      <xdr:row>62</xdr:row>
      <xdr:rowOff>76200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866783" y="10163175"/>
          <a:ext cx="1813891"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履歴書：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oneCellAnchor>
    <xdr:from>
      <xdr:col>2</xdr:col>
      <xdr:colOff>120651</xdr:colOff>
      <xdr:row>68</xdr:row>
      <xdr:rowOff>157513</xdr:rowOff>
    </xdr:from>
    <xdr:ext cx="1946274" cy="2537886"/>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12142448"/>
          <a:ext cx="1946274" cy="2537886"/>
        </a:xfrm>
        <a:prstGeom prst="rect">
          <a:avLst/>
        </a:prstGeom>
        <a:ln>
          <a:solidFill>
            <a:sysClr val="windowText" lastClr="000000"/>
          </a:solidFill>
        </a:ln>
      </xdr:spPr>
    </xdr:pic>
    <xdr:clientData/>
  </xdr:oneCellAnchor>
  <xdr:twoCellAnchor>
    <xdr:from>
      <xdr:col>2</xdr:col>
      <xdr:colOff>257174</xdr:colOff>
      <xdr:row>66</xdr:row>
      <xdr:rowOff>11183</xdr:rowOff>
    </xdr:from>
    <xdr:to>
      <xdr:col>4</xdr:col>
      <xdr:colOff>682261</xdr:colOff>
      <xdr:row>67</xdr:row>
      <xdr:rowOff>133530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8565" y="11664813"/>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oneCellAnchor>
    <xdr:from>
      <xdr:col>7</xdr:col>
      <xdr:colOff>457200</xdr:colOff>
      <xdr:row>68</xdr:row>
      <xdr:rowOff>109008</xdr:rowOff>
    </xdr:from>
    <xdr:ext cx="1922369" cy="2357968"/>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43450" y="11005608"/>
          <a:ext cx="1922369" cy="2357968"/>
        </a:xfrm>
        <a:prstGeom prst="rect">
          <a:avLst/>
        </a:prstGeom>
        <a:ln>
          <a:solidFill>
            <a:sysClr val="windowText" lastClr="000000"/>
          </a:solidFill>
        </a:ln>
      </xdr:spPr>
    </xdr:pic>
    <xdr:clientData/>
  </xdr:oneCellAnchor>
  <xdr:oneCellAnchor>
    <xdr:from>
      <xdr:col>6</xdr:col>
      <xdr:colOff>685799</xdr:colOff>
      <xdr:row>70</xdr:row>
      <xdr:rowOff>52912</xdr:rowOff>
    </xdr:from>
    <xdr:ext cx="2033181" cy="2437347"/>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86249" y="11273362"/>
          <a:ext cx="2033181" cy="2437347"/>
        </a:xfrm>
        <a:prstGeom prst="rect">
          <a:avLst/>
        </a:prstGeom>
      </xdr:spPr>
    </xdr:pic>
    <xdr:clientData/>
  </xdr:oneCellAnchor>
  <xdr:twoCellAnchor>
    <xdr:from>
      <xdr:col>6</xdr:col>
      <xdr:colOff>209550</xdr:colOff>
      <xdr:row>71</xdr:row>
      <xdr:rowOff>114300</xdr:rowOff>
    </xdr:from>
    <xdr:to>
      <xdr:col>8</xdr:col>
      <xdr:colOff>504825</xdr:colOff>
      <xdr:row>86</xdr:row>
      <xdr:rowOff>150284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810000" y="11496675"/>
          <a:ext cx="1666875" cy="24648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oneCellAnchor>
    <xdr:from>
      <xdr:col>5</xdr:col>
      <xdr:colOff>430745</xdr:colOff>
      <xdr:row>73</xdr:row>
      <xdr:rowOff>103716</xdr:rowOff>
    </xdr:from>
    <xdr:ext cx="1845731" cy="2477559"/>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45395" y="11809941"/>
          <a:ext cx="1845731" cy="2477559"/>
        </a:xfrm>
        <a:prstGeom prst="rect">
          <a:avLst/>
        </a:prstGeom>
        <a:ln>
          <a:solidFill>
            <a:sysClr val="windowText" lastClr="000000"/>
          </a:solidFill>
        </a:ln>
      </xdr:spPr>
    </xdr:pic>
    <xdr:clientData/>
  </xdr:oneCellAnchor>
  <xdr:twoCellAnchor>
    <xdr:from>
      <xdr:col>6</xdr:col>
      <xdr:colOff>687456</xdr:colOff>
      <xdr:row>65</xdr:row>
      <xdr:rowOff>165651</xdr:rowOff>
    </xdr:from>
    <xdr:to>
      <xdr:col>9</xdr:col>
      <xdr:colOff>605086</xdr:colOff>
      <xdr:row>67</xdr:row>
      <xdr:rowOff>122346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298673" y="11653629"/>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179916</xdr:colOff>
      <xdr:row>106</xdr:row>
      <xdr:rowOff>42333</xdr:rowOff>
    </xdr:from>
    <xdr:to>
      <xdr:col>4</xdr:col>
      <xdr:colOff>237066</xdr:colOff>
      <xdr:row>107</xdr:row>
      <xdr:rowOff>153458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37166" y="17092083"/>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5</xdr:col>
      <xdr:colOff>201083</xdr:colOff>
      <xdr:row>106</xdr:row>
      <xdr:rowOff>84666</xdr:rowOff>
    </xdr:from>
    <xdr:to>
      <xdr:col>7</xdr:col>
      <xdr:colOff>258233</xdr:colOff>
      <xdr:row>108</xdr:row>
      <xdr:rowOff>37041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122083" y="17134416"/>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内表紙</a:t>
          </a:r>
        </a:p>
      </xdr:txBody>
    </xdr:sp>
    <xdr:clientData/>
  </xdr:twoCellAnchor>
  <xdr:twoCellAnchor>
    <xdr:from>
      <xdr:col>15</xdr:col>
      <xdr:colOff>486832</xdr:colOff>
      <xdr:row>104</xdr:row>
      <xdr:rowOff>21167</xdr:rowOff>
    </xdr:from>
    <xdr:to>
      <xdr:col>17</xdr:col>
      <xdr:colOff>543982</xdr:colOff>
      <xdr:row>105</xdr:row>
      <xdr:rowOff>132292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0286999" y="16753417"/>
          <a:ext cx="1432983" cy="26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⑤審査報告書</a:t>
          </a:r>
        </a:p>
      </xdr:txBody>
    </xdr:sp>
    <xdr:clientData/>
  </xdr:twoCellAnchor>
  <xdr:twoCellAnchor>
    <xdr:from>
      <xdr:col>2</xdr:col>
      <xdr:colOff>169333</xdr:colOff>
      <xdr:row>126</xdr:row>
      <xdr:rowOff>116417</xdr:rowOff>
    </xdr:from>
    <xdr:to>
      <xdr:col>7</xdr:col>
      <xdr:colOff>631825</xdr:colOff>
      <xdr:row>130</xdr:row>
      <xdr:rowOff>125941</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26583" y="20341167"/>
          <a:ext cx="3902075" cy="6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シート上に必要項目が転記され、表紙・内表紙が自動生成されるため、原則として追記しない。</a:t>
          </a:r>
        </a:p>
      </xdr:txBody>
    </xdr:sp>
    <xdr:clientData/>
  </xdr:twoCellAnchor>
  <xdr:twoCellAnchor>
    <xdr:from>
      <xdr:col>13</xdr:col>
      <xdr:colOff>465667</xdr:colOff>
      <xdr:row>126</xdr:row>
      <xdr:rowOff>52917</xdr:rowOff>
    </xdr:from>
    <xdr:to>
      <xdr:col>16</xdr:col>
      <xdr:colOff>391584</xdr:colOff>
      <xdr:row>134</xdr:row>
      <xdr:rowOff>84666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890000" y="20298834"/>
          <a:ext cx="1989667" cy="130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13</xdr:col>
      <xdr:colOff>635000</xdr:colOff>
      <xdr:row>106</xdr:row>
      <xdr:rowOff>52917</xdr:rowOff>
    </xdr:from>
    <xdr:to>
      <xdr:col>16</xdr:col>
      <xdr:colOff>4233</xdr:colOff>
      <xdr:row>108</xdr:row>
      <xdr:rowOff>5292</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059333" y="17102667"/>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2</xdr:col>
      <xdr:colOff>31749</xdr:colOff>
      <xdr:row>100</xdr:row>
      <xdr:rowOff>31750</xdr:rowOff>
    </xdr:from>
    <xdr:to>
      <xdr:col>19</xdr:col>
      <xdr:colOff>500063</xdr:colOff>
      <xdr:row>102</xdr:row>
      <xdr:rowOff>101601</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88999" y="17027922"/>
          <a:ext cx="12106673" cy="39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受理申請時に作成した「申請時情報フォーム」の入力情報に基づき、博士論文本体の「</a:t>
          </a:r>
          <a:r>
            <a:rPr kumimoji="1" lang="en-US" altLang="ja-JP" sz="1100"/>
            <a:t>【</a:t>
          </a:r>
          <a:r>
            <a:rPr kumimoji="1" lang="ja-JP" altLang="en-US" sz="1100"/>
            <a:t>合否時</a:t>
          </a:r>
          <a:r>
            <a:rPr kumimoji="1" lang="en-US" altLang="ja-JP" sz="1100"/>
            <a:t>】</a:t>
          </a:r>
          <a:r>
            <a:rPr kumimoji="1" lang="ja-JP" altLang="en-US" sz="1100"/>
            <a:t>博論表紙・内表紙」シート、「</a:t>
          </a:r>
          <a:r>
            <a:rPr kumimoji="1" lang="en-US" altLang="ja-JP" sz="1100"/>
            <a:t>【</a:t>
          </a:r>
          <a:r>
            <a:rPr kumimoji="1" lang="ja-JP" altLang="en-US" sz="1100"/>
            <a:t>合否時</a:t>
          </a:r>
          <a:r>
            <a:rPr kumimoji="1" lang="en-US" altLang="ja-JP" sz="1100"/>
            <a:t>】</a:t>
          </a:r>
          <a:r>
            <a:rPr kumimoji="1" lang="ja-JP" altLang="en-US" sz="1100"/>
            <a:t>審査報告書表紙」シートの該当部分に自動転記される。</a:t>
          </a:r>
        </a:p>
      </xdr:txBody>
    </xdr:sp>
    <xdr:clientData/>
  </xdr:twoCellAnchor>
  <xdr:twoCellAnchor>
    <xdr:from>
      <xdr:col>9</xdr:col>
      <xdr:colOff>105833</xdr:colOff>
      <xdr:row>109</xdr:row>
      <xdr:rowOff>105834</xdr:rowOff>
    </xdr:from>
    <xdr:to>
      <xdr:col>11</xdr:col>
      <xdr:colOff>455083</xdr:colOff>
      <xdr:row>126</xdr:row>
      <xdr:rowOff>74084</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778500" y="17790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研究業績</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582084</xdr:colOff>
      <xdr:row>111</xdr:row>
      <xdr:rowOff>42333</xdr:rowOff>
    </xdr:from>
    <xdr:to>
      <xdr:col>11</xdr:col>
      <xdr:colOff>243417</xdr:colOff>
      <xdr:row>128</xdr:row>
      <xdr:rowOff>10583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566834" y="18044583"/>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参考文献</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296332</xdr:colOff>
      <xdr:row>112</xdr:row>
      <xdr:rowOff>137584</xdr:rowOff>
    </xdr:from>
    <xdr:to>
      <xdr:col>10</xdr:col>
      <xdr:colOff>645582</xdr:colOff>
      <xdr:row>129</xdr:row>
      <xdr:rowOff>105834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281082" y="18298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謝辞</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31749</xdr:colOff>
      <xdr:row>114</xdr:row>
      <xdr:rowOff>52915</xdr:rowOff>
    </xdr:from>
    <xdr:to>
      <xdr:col>10</xdr:col>
      <xdr:colOff>380999</xdr:colOff>
      <xdr:row>131</xdr:row>
      <xdr:rowOff>21165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016499" y="18531415"/>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84667</xdr:colOff>
      <xdr:row>132</xdr:row>
      <xdr:rowOff>21167</xdr:rowOff>
    </xdr:from>
    <xdr:to>
      <xdr:col>11</xdr:col>
      <xdr:colOff>635000</xdr:colOff>
      <xdr:row>135</xdr:row>
      <xdr:rowOff>65616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069417" y="21198417"/>
          <a:ext cx="2614083" cy="52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本文、謝辞、参考文献、研究業績等は別途作成する。</a:t>
          </a:r>
        </a:p>
      </xdr:txBody>
    </xdr:sp>
    <xdr:clientData/>
  </xdr:twoCellAnchor>
  <xdr:twoCellAnchor>
    <xdr:from>
      <xdr:col>1</xdr:col>
      <xdr:colOff>306917</xdr:colOff>
      <xdr:row>104</xdr:row>
      <xdr:rowOff>116415</xdr:rowOff>
    </xdr:from>
    <xdr:to>
      <xdr:col>12</xdr:col>
      <xdr:colOff>455083</xdr:colOff>
      <xdr:row>136</xdr:row>
      <xdr:rowOff>21166</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783167" y="16848665"/>
          <a:ext cx="7408333" cy="49847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410884</xdr:colOff>
      <xdr:row>104</xdr:row>
      <xdr:rowOff>1866</xdr:rowOff>
    </xdr:from>
    <xdr:to>
      <xdr:col>10</xdr:col>
      <xdr:colOff>530411</xdr:colOff>
      <xdr:row>105</xdr:row>
      <xdr:rowOff>127000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2457825" y="17378454"/>
          <a:ext cx="3884704" cy="2820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博士論文本体（</a:t>
          </a:r>
          <a:r>
            <a:rPr kumimoji="1" lang="en-US" altLang="ja-JP" sz="1100">
              <a:solidFill>
                <a:sysClr val="windowText" lastClr="000000"/>
              </a:solidFill>
            </a:rPr>
            <a:t>PDF/A</a:t>
          </a:r>
          <a:r>
            <a:rPr kumimoji="1" lang="ja-JP" altLang="en-US" sz="1100">
              <a:solidFill>
                <a:sysClr val="windowText" lastClr="000000"/>
              </a:solidFill>
            </a:rPr>
            <a:t>形式の</a:t>
          </a:r>
          <a:r>
            <a:rPr kumimoji="1" lang="en-US" altLang="ja-JP" sz="1100">
              <a:solidFill>
                <a:sysClr val="windowText" lastClr="000000"/>
              </a:solidFill>
            </a:rPr>
            <a:t>Honbun</a:t>
          </a:r>
          <a:r>
            <a:rPr kumimoji="1" lang="ja-JP" altLang="en-US" sz="1100">
              <a:solidFill>
                <a:sysClr val="windowText" lastClr="000000"/>
              </a:solidFill>
            </a:rPr>
            <a:t>作成用）</a:t>
          </a:r>
        </a:p>
      </xdr:txBody>
    </xdr:sp>
    <xdr:clientData/>
  </xdr:twoCellAnchor>
  <xdr:twoCellAnchor>
    <xdr:from>
      <xdr:col>17</xdr:col>
      <xdr:colOff>42334</xdr:colOff>
      <xdr:row>107</xdr:row>
      <xdr:rowOff>31749</xdr:rowOff>
    </xdr:from>
    <xdr:to>
      <xdr:col>19</xdr:col>
      <xdr:colOff>359834</xdr:colOff>
      <xdr:row>123</xdr:row>
      <xdr:rowOff>158749</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218334" y="17240249"/>
          <a:ext cx="169333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署名ページ</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539751</xdr:colOff>
      <xdr:row>109</xdr:row>
      <xdr:rowOff>21167</xdr:rowOff>
    </xdr:from>
    <xdr:to>
      <xdr:col>19</xdr:col>
      <xdr:colOff>201084</xdr:colOff>
      <xdr:row>125</xdr:row>
      <xdr:rowOff>148167</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27834" y="17547167"/>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649817</xdr:colOff>
      <xdr:row>126</xdr:row>
      <xdr:rowOff>152400</xdr:rowOff>
    </xdr:from>
    <xdr:to>
      <xdr:col>19</xdr:col>
      <xdr:colOff>359834</xdr:colOff>
      <xdr:row>130</xdr:row>
      <xdr:rowOff>74083</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137900" y="20377150"/>
          <a:ext cx="1773767" cy="556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本文、署名ページは、主査が別途作成する。</a:t>
          </a:r>
        </a:p>
      </xdr:txBody>
    </xdr:sp>
    <xdr:clientData/>
  </xdr:twoCellAnchor>
  <xdr:twoCellAnchor>
    <xdr:from>
      <xdr:col>1</xdr:col>
      <xdr:colOff>131094</xdr:colOff>
      <xdr:row>146</xdr:row>
      <xdr:rowOff>13334</xdr:rowOff>
    </xdr:from>
    <xdr:to>
      <xdr:col>5</xdr:col>
      <xdr:colOff>112185</xdr:colOff>
      <xdr:row>164</xdr:row>
      <xdr:rowOff>1830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570709" y="24057853"/>
          <a:ext cx="2215803" cy="2845996"/>
          <a:chOff x="610582" y="25001970"/>
          <a:chExt cx="2424818" cy="2970235"/>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80681" y="25001970"/>
            <a:ext cx="2154719" cy="2484780"/>
            <a:chOff x="880681" y="25001970"/>
            <a:chExt cx="2154719" cy="2484780"/>
          </a:xfrm>
        </xdr:grpSpPr>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311236" y="25001970"/>
              <a:ext cx="1724164"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80681" y="25393091"/>
              <a:ext cx="1723702"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610582"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5</xdr:col>
      <xdr:colOff>453643</xdr:colOff>
      <xdr:row>146</xdr:row>
      <xdr:rowOff>17006</xdr:rowOff>
    </xdr:from>
    <xdr:to>
      <xdr:col>8</xdr:col>
      <xdr:colOff>219075</xdr:colOff>
      <xdr:row>163</xdr:row>
      <xdr:rowOff>102595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368293" y="24610556"/>
          <a:ext cx="1822832" cy="2838314"/>
        </a:xfrm>
        <a:prstGeom prst="rect">
          <a:avLst/>
        </a:prstGeom>
        <a:ln>
          <a:solidFill>
            <a:schemeClr val="tx1"/>
          </a:solidFill>
        </a:ln>
      </xdr:spPr>
    </xdr:pic>
    <xdr:clientData/>
  </xdr:twoCellAnchor>
  <xdr:twoCellAnchor>
    <xdr:from>
      <xdr:col>1</xdr:col>
      <xdr:colOff>102889</xdr:colOff>
      <xdr:row>141</xdr:row>
      <xdr:rowOff>4417</xdr:rowOff>
    </xdr:from>
    <xdr:to>
      <xdr:col>5</xdr:col>
      <xdr:colOff>377593</xdr:colOff>
      <xdr:row>144</xdr:row>
      <xdr:rowOff>76200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79139" y="23788342"/>
          <a:ext cx="2713104" cy="5575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⑥</a:t>
          </a:r>
          <a:r>
            <a:rPr kumimoji="1" lang="en-US" altLang="ja-JP" sz="1100"/>
            <a:t>PDF/A</a:t>
          </a:r>
          <a:r>
            <a:rPr kumimoji="1" lang="ja-JP" altLang="en-US" sz="1100"/>
            <a:t>形式の博士論文、博士論文概要書、博士論文審査報告書（データ）</a:t>
          </a:r>
          <a:endParaRPr kumimoji="1" lang="en-US" altLang="ja-JP" sz="1100"/>
        </a:p>
        <a:p>
          <a:pPr algn="ctr"/>
          <a:endParaRPr kumimoji="1" lang="ja-JP" altLang="en-US" sz="1100"/>
        </a:p>
      </xdr:txBody>
    </xdr:sp>
    <xdr:clientData/>
  </xdr:twoCellAnchor>
  <xdr:twoCellAnchor>
    <xdr:from>
      <xdr:col>5</xdr:col>
      <xdr:colOff>631319</xdr:colOff>
      <xdr:row>140</xdr:row>
      <xdr:rowOff>114301</xdr:rowOff>
    </xdr:from>
    <xdr:to>
      <xdr:col>8</xdr:col>
      <xdr:colOff>1011</xdr:colOff>
      <xdr:row>145</xdr:row>
      <xdr:rowOff>61384</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545969" y="23717251"/>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⑦題目変更届</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該当時のみ）（</a:t>
          </a:r>
          <a:r>
            <a:rPr kumimoji="0" lang="en-US" altLang="ja-JP" sz="1100" b="0" i="0" u="none" strike="noStrike">
              <a:solidFill>
                <a:schemeClr val="dk1"/>
              </a:solidFill>
              <a:effectLst/>
              <a:latin typeface="+mn-lt"/>
              <a:ea typeface="+mn-ea"/>
              <a:cs typeface="+mn-cs"/>
            </a:rPr>
            <a:t>Word</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xdr:from>
      <xdr:col>2</xdr:col>
      <xdr:colOff>128839</xdr:colOff>
      <xdr:row>169</xdr:row>
      <xdr:rowOff>92948</xdr:rowOff>
    </xdr:from>
    <xdr:to>
      <xdr:col>7</xdr:col>
      <xdr:colOff>380999</xdr:colOff>
      <xdr:row>173</xdr:row>
      <xdr:rowOff>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920721" y="27764007"/>
          <a:ext cx="3389807" cy="586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⑤審査報告書：</a:t>
          </a:r>
          <a:endParaRPr kumimoji="1" lang="en-US" altLang="ja-JP" sz="1100"/>
        </a:p>
        <a:p>
          <a:r>
            <a:rPr kumimoji="1" lang="ja-JP" altLang="en-US" sz="1100"/>
            <a:t>最終ページに審査員全員の直筆署名を記載</a:t>
          </a:r>
        </a:p>
      </xdr:txBody>
    </xdr:sp>
    <xdr:clientData/>
  </xdr:twoCellAnchor>
  <xdr:twoCellAnchor>
    <xdr:from>
      <xdr:col>15</xdr:col>
      <xdr:colOff>661148</xdr:colOff>
      <xdr:row>86</xdr:row>
      <xdr:rowOff>134470</xdr:rowOff>
    </xdr:from>
    <xdr:to>
      <xdr:col>19</xdr:col>
      <xdr:colOff>515471</xdr:colOff>
      <xdr:row>90</xdr:row>
      <xdr:rowOff>123265</xdr:rowOff>
    </xdr:to>
    <xdr:sp macro="" textlink="">
      <xdr:nvSpPr>
        <xdr:cNvPr id="78" name="テキスト ボックス 77">
          <a:extLst>
            <a:ext uri="{FF2B5EF4-FFF2-40B4-BE49-F238E27FC236}">
              <a16:creationId xmlns:a16="http://schemas.microsoft.com/office/drawing/2014/main" id="{58E3FB03-31B7-4311-97FA-B4F6B7F5A676}"/>
            </a:ext>
          </a:extLst>
        </xdr:cNvPr>
        <xdr:cNvSpPr txBox="1"/>
      </xdr:nvSpPr>
      <xdr:spPr>
        <a:xfrm>
          <a:off x="10410266" y="14522823"/>
          <a:ext cx="2588558" cy="61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テンプレートに含まれる全てのシートが、受理申請処理時に必要となるため、シートの追加・削除はしないこと。</a:t>
          </a:r>
        </a:p>
      </xdr:txBody>
    </xdr:sp>
    <xdr:clientData/>
  </xdr:twoCellAnchor>
  <xdr:twoCellAnchor>
    <xdr:from>
      <xdr:col>8</xdr:col>
      <xdr:colOff>419100</xdr:colOff>
      <xdr:row>140</xdr:row>
      <xdr:rowOff>104775</xdr:rowOff>
    </xdr:from>
    <xdr:to>
      <xdr:col>10</xdr:col>
      <xdr:colOff>474592</xdr:colOff>
      <xdr:row>145</xdr:row>
      <xdr:rowOff>51858</xdr:rowOff>
    </xdr:to>
    <xdr:sp macro="" textlink="">
      <xdr:nvSpPr>
        <xdr:cNvPr id="79" name="テキスト ボックス 78">
          <a:extLst>
            <a:ext uri="{FF2B5EF4-FFF2-40B4-BE49-F238E27FC236}">
              <a16:creationId xmlns:a16="http://schemas.microsoft.com/office/drawing/2014/main" id="{7EB5DF1D-04E6-4A51-946D-D2CD607B761D}"/>
            </a:ext>
          </a:extLst>
        </xdr:cNvPr>
        <xdr:cNvSpPr txBox="1"/>
      </xdr:nvSpPr>
      <xdr:spPr>
        <a:xfrm>
          <a:off x="5391150" y="23707725"/>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⑧研究業績一覧</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受理時から変更があった場合のみ）（</a:t>
          </a:r>
          <a:r>
            <a:rPr kumimoji="0" lang="en-US" altLang="ja-JP" sz="1100" b="0" i="0" u="none" strike="noStrike">
              <a:solidFill>
                <a:schemeClr val="dk1"/>
              </a:solidFill>
              <a:effectLst/>
              <a:latin typeface="+mn-lt"/>
              <a:ea typeface="+mn-ea"/>
              <a:cs typeface="+mn-cs"/>
            </a:rPr>
            <a:t>PDF</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8</xdr:col>
      <xdr:colOff>409575</xdr:colOff>
      <xdr:row>146</xdr:row>
      <xdr:rowOff>47625</xdr:rowOff>
    </xdr:from>
    <xdr:to>
      <xdr:col>10</xdr:col>
      <xdr:colOff>495300</xdr:colOff>
      <xdr:row>161</xdr:row>
      <xdr:rowOff>38712</xdr:rowOff>
    </xdr:to>
    <xdr:pic>
      <xdr:nvPicPr>
        <xdr:cNvPr id="16" name="図 15">
          <a:extLst>
            <a:ext uri="{FF2B5EF4-FFF2-40B4-BE49-F238E27FC236}">
              <a16:creationId xmlns:a16="http://schemas.microsoft.com/office/drawing/2014/main" id="{ED34BF96-721D-4C8F-953B-AC427C0095F1}"/>
            </a:ext>
          </a:extLst>
        </xdr:cNvPr>
        <xdr:cNvPicPr>
          <a:picLocks noChangeAspect="1"/>
        </xdr:cNvPicPr>
      </xdr:nvPicPr>
      <xdr:blipFill>
        <a:blip xmlns:r="http://schemas.openxmlformats.org/officeDocument/2006/relationships" r:embed="rId10"/>
        <a:stretch>
          <a:fillRect/>
        </a:stretch>
      </xdr:blipFill>
      <xdr:spPr>
        <a:xfrm>
          <a:off x="5381625" y="24641175"/>
          <a:ext cx="1457325" cy="2419962"/>
        </a:xfrm>
        <a:prstGeom prst="rect">
          <a:avLst/>
        </a:prstGeom>
        <a:ln>
          <a:solidFill>
            <a:sysClr val="windowText" lastClr="000000"/>
          </a:solidFill>
        </a:ln>
      </xdr:spPr>
    </xdr:pic>
    <xdr:clientData/>
  </xdr:twoCellAnchor>
  <xdr:twoCellAnchor>
    <xdr:from>
      <xdr:col>13</xdr:col>
      <xdr:colOff>211667</xdr:colOff>
      <xdr:row>104</xdr:row>
      <xdr:rowOff>137584</xdr:rowOff>
    </xdr:from>
    <xdr:to>
      <xdr:col>19</xdr:col>
      <xdr:colOff>508000</xdr:colOff>
      <xdr:row>136</xdr:row>
      <xdr:rowOff>10584</xdr:rowOff>
    </xdr:to>
    <xdr:sp macro="" textlink="">
      <xdr:nvSpPr>
        <xdr:cNvPr id="17" name="正方形/長方形 16">
          <a:extLst>
            <a:ext uri="{FF2B5EF4-FFF2-40B4-BE49-F238E27FC236}">
              <a16:creationId xmlns:a16="http://schemas.microsoft.com/office/drawing/2014/main" id="{FAEB57AA-CDD7-49AB-83B1-CD913033E04E}"/>
            </a:ext>
          </a:extLst>
        </xdr:cNvPr>
        <xdr:cNvSpPr/>
      </xdr:nvSpPr>
      <xdr:spPr>
        <a:xfrm>
          <a:off x="7914217" y="17619134"/>
          <a:ext cx="4068233" cy="49530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24</xdr:row>
      <xdr:rowOff>123825</xdr:rowOff>
    </xdr:from>
    <xdr:to>
      <xdr:col>9</xdr:col>
      <xdr:colOff>95249</xdr:colOff>
      <xdr:row>27</xdr:row>
      <xdr:rowOff>161926</xdr:rowOff>
    </xdr:to>
    <xdr:sp macro="" textlink="">
      <xdr:nvSpPr>
        <xdr:cNvPr id="18" name="テキスト ボックス 17">
          <a:extLst>
            <a:ext uri="{FF2B5EF4-FFF2-40B4-BE49-F238E27FC236}">
              <a16:creationId xmlns:a16="http://schemas.microsoft.com/office/drawing/2014/main" id="{AAD3E5CE-F73D-462B-921C-C211AD4E0322}"/>
            </a:ext>
          </a:extLst>
        </xdr:cNvPr>
        <xdr:cNvSpPr txBox="1"/>
      </xdr:nvSpPr>
      <xdr:spPr>
        <a:xfrm>
          <a:off x="787400" y="4232275"/>
          <a:ext cx="4495799"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の入力情報が、「学位申請書・誓約書」、「博士論文概要書表紙」、「研究業績書」、「履歴書」の該当部分に自動転記される。</a:t>
          </a:r>
        </a:p>
      </xdr:txBody>
    </xdr:sp>
    <xdr:clientData/>
  </xdr:twoCellAnchor>
  <xdr:twoCellAnchor editAs="oneCell">
    <xdr:from>
      <xdr:col>2</xdr:col>
      <xdr:colOff>120651</xdr:colOff>
      <xdr:row>35</xdr:row>
      <xdr:rowOff>8419</xdr:rowOff>
    </xdr:from>
    <xdr:to>
      <xdr:col>5</xdr:col>
      <xdr:colOff>9525</xdr:colOff>
      <xdr:row>50</xdr:row>
      <xdr:rowOff>121157</xdr:rowOff>
    </xdr:to>
    <xdr:pic>
      <xdr:nvPicPr>
        <xdr:cNvPr id="19" name="図 18">
          <a:extLst>
            <a:ext uri="{FF2B5EF4-FFF2-40B4-BE49-F238E27FC236}">
              <a16:creationId xmlns:a16="http://schemas.microsoft.com/office/drawing/2014/main" id="{F797F198-712D-4B6C-B543-8F351CE7B3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8051" y="5952019"/>
          <a:ext cx="1774824" cy="2493988"/>
        </a:xfrm>
        <a:prstGeom prst="rect">
          <a:avLst/>
        </a:prstGeom>
      </xdr:spPr>
    </xdr:pic>
    <xdr:clientData/>
  </xdr:twoCellAnchor>
  <xdr:twoCellAnchor editAs="oneCell">
    <xdr:from>
      <xdr:col>16</xdr:col>
      <xdr:colOff>19050</xdr:colOff>
      <xdr:row>35</xdr:row>
      <xdr:rowOff>27009</xdr:rowOff>
    </xdr:from>
    <xdr:to>
      <xdr:col>18</xdr:col>
      <xdr:colOff>569818</xdr:colOff>
      <xdr:row>49</xdr:row>
      <xdr:rowOff>118027</xdr:rowOff>
    </xdr:to>
    <xdr:pic>
      <xdr:nvPicPr>
        <xdr:cNvPr id="28" name="図 27">
          <a:extLst>
            <a:ext uri="{FF2B5EF4-FFF2-40B4-BE49-F238E27FC236}">
              <a16:creationId xmlns:a16="http://schemas.microsoft.com/office/drawing/2014/main" id="{3A14304C-74FE-4BF9-9F85-BE2929528E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07550" y="5970609"/>
          <a:ext cx="1808068" cy="2313518"/>
        </a:xfrm>
        <a:prstGeom prst="rect">
          <a:avLst/>
        </a:prstGeom>
        <a:ln>
          <a:solidFill>
            <a:sysClr val="windowText" lastClr="000000"/>
          </a:solidFill>
        </a:ln>
      </xdr:spPr>
    </xdr:pic>
    <xdr:clientData/>
  </xdr:twoCellAnchor>
  <xdr:twoCellAnchor editAs="oneCell">
    <xdr:from>
      <xdr:col>12</xdr:col>
      <xdr:colOff>211612</xdr:colOff>
      <xdr:row>35</xdr:row>
      <xdr:rowOff>21853</xdr:rowOff>
    </xdr:from>
    <xdr:to>
      <xdr:col>15</xdr:col>
      <xdr:colOff>187393</xdr:colOff>
      <xdr:row>50</xdr:row>
      <xdr:rowOff>30325</xdr:rowOff>
    </xdr:to>
    <xdr:pic>
      <xdr:nvPicPr>
        <xdr:cNvPr id="29" name="図 28">
          <a:extLst>
            <a:ext uri="{FF2B5EF4-FFF2-40B4-BE49-F238E27FC236}">
              <a16:creationId xmlns:a16="http://schemas.microsoft.com/office/drawing/2014/main" id="{92484517-E990-4625-9950-6784F922ED6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85512" y="5965453"/>
          <a:ext cx="1861731" cy="2389722"/>
        </a:xfrm>
        <a:prstGeom prst="rect">
          <a:avLst/>
        </a:prstGeom>
      </xdr:spPr>
    </xdr:pic>
    <xdr:clientData/>
  </xdr:twoCellAnchor>
  <xdr:twoCellAnchor>
    <xdr:from>
      <xdr:col>9</xdr:col>
      <xdr:colOff>227778</xdr:colOff>
      <xdr:row>35</xdr:row>
      <xdr:rowOff>9525</xdr:rowOff>
    </xdr:from>
    <xdr:to>
      <xdr:col>11</xdr:col>
      <xdr:colOff>523053</xdr:colOff>
      <xdr:row>50</xdr:row>
      <xdr:rowOff>45509</xdr:rowOff>
    </xdr:to>
    <xdr:sp macro="" textlink="">
      <xdr:nvSpPr>
        <xdr:cNvPr id="34" name="テキスト ボックス 33">
          <a:extLst>
            <a:ext uri="{FF2B5EF4-FFF2-40B4-BE49-F238E27FC236}">
              <a16:creationId xmlns:a16="http://schemas.microsoft.com/office/drawing/2014/main" id="{3F672BFD-515E-4038-9438-082657B9B068}"/>
            </a:ext>
          </a:extLst>
        </xdr:cNvPr>
        <xdr:cNvSpPr txBox="1"/>
      </xdr:nvSpPr>
      <xdr:spPr>
        <a:xfrm>
          <a:off x="5415728" y="5953125"/>
          <a:ext cx="1552575" cy="241723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2</xdr:col>
      <xdr:colOff>266699</xdr:colOff>
      <xdr:row>32</xdr:row>
      <xdr:rowOff>69159</xdr:rowOff>
    </xdr:from>
    <xdr:to>
      <xdr:col>5</xdr:col>
      <xdr:colOff>126999</xdr:colOff>
      <xdr:row>34</xdr:row>
      <xdr:rowOff>59765</xdr:rowOff>
    </xdr:to>
    <xdr:sp macro="" textlink="">
      <xdr:nvSpPr>
        <xdr:cNvPr id="38" name="テキスト ボックス 37">
          <a:extLst>
            <a:ext uri="{FF2B5EF4-FFF2-40B4-BE49-F238E27FC236}">
              <a16:creationId xmlns:a16="http://schemas.microsoft.com/office/drawing/2014/main" id="{4EAE9952-92AC-4276-BFF1-A1AB2FD47427}"/>
            </a:ext>
          </a:extLst>
        </xdr:cNvPr>
        <xdr:cNvSpPr txBox="1"/>
      </xdr:nvSpPr>
      <xdr:spPr>
        <a:xfrm>
          <a:off x="1054099" y="5536509"/>
          <a:ext cx="1746250" cy="30810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twoCellAnchor>
    <xdr:from>
      <xdr:col>2</xdr:col>
      <xdr:colOff>105185</xdr:colOff>
      <xdr:row>51</xdr:row>
      <xdr:rowOff>51351</xdr:rowOff>
    </xdr:from>
    <xdr:to>
      <xdr:col>5</xdr:col>
      <xdr:colOff>38510</xdr:colOff>
      <xdr:row>54</xdr:row>
      <xdr:rowOff>79926</xdr:rowOff>
    </xdr:to>
    <xdr:sp macro="" textlink="">
      <xdr:nvSpPr>
        <xdr:cNvPr id="60" name="テキスト ボックス 59">
          <a:extLst>
            <a:ext uri="{FF2B5EF4-FFF2-40B4-BE49-F238E27FC236}">
              <a16:creationId xmlns:a16="http://schemas.microsoft.com/office/drawing/2014/main" id="{C6E69F07-E026-46DB-B921-29B4182DBFDE}"/>
            </a:ext>
          </a:extLst>
        </xdr:cNvPr>
        <xdr:cNvSpPr txBox="1"/>
      </xdr:nvSpPr>
      <xdr:spPr>
        <a:xfrm>
          <a:off x="892585" y="8534951"/>
          <a:ext cx="18192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シート上で黄色い項目が無くなったら入力完了となる。</a:t>
          </a:r>
        </a:p>
      </xdr:txBody>
    </xdr:sp>
    <xdr:clientData/>
  </xdr:twoCellAnchor>
  <xdr:twoCellAnchor>
    <xdr:from>
      <xdr:col>6</xdr:col>
      <xdr:colOff>333374</xdr:colOff>
      <xdr:row>32</xdr:row>
      <xdr:rowOff>97734</xdr:rowOff>
    </xdr:from>
    <xdr:to>
      <xdr:col>8</xdr:col>
      <xdr:colOff>398461</xdr:colOff>
      <xdr:row>34</xdr:row>
      <xdr:rowOff>54429</xdr:rowOff>
    </xdr:to>
    <xdr:sp macro="" textlink="">
      <xdr:nvSpPr>
        <xdr:cNvPr id="80" name="テキスト ボックス 79">
          <a:extLst>
            <a:ext uri="{FF2B5EF4-FFF2-40B4-BE49-F238E27FC236}">
              <a16:creationId xmlns:a16="http://schemas.microsoft.com/office/drawing/2014/main" id="{1F49362E-6664-4497-8488-82BDA8339872}"/>
            </a:ext>
          </a:extLst>
        </xdr:cNvPr>
        <xdr:cNvSpPr txBox="1"/>
      </xdr:nvSpPr>
      <xdr:spPr>
        <a:xfrm>
          <a:off x="3635374" y="5565084"/>
          <a:ext cx="1322387" cy="27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9</xdr:col>
      <xdr:colOff>329237</xdr:colOff>
      <xdr:row>32</xdr:row>
      <xdr:rowOff>114300</xdr:rowOff>
    </xdr:from>
    <xdr:to>
      <xdr:col>11</xdr:col>
      <xdr:colOff>394324</xdr:colOff>
      <xdr:row>34</xdr:row>
      <xdr:rowOff>70995</xdr:rowOff>
    </xdr:to>
    <xdr:sp macro="" textlink="">
      <xdr:nvSpPr>
        <xdr:cNvPr id="83" name="テキスト ボックス 82">
          <a:extLst>
            <a:ext uri="{FF2B5EF4-FFF2-40B4-BE49-F238E27FC236}">
              <a16:creationId xmlns:a16="http://schemas.microsoft.com/office/drawing/2014/main" id="{C328730B-9E5F-4663-8DC4-3C648F6DB499}"/>
            </a:ext>
          </a:extLst>
        </xdr:cNvPr>
        <xdr:cNvSpPr txBox="1"/>
      </xdr:nvSpPr>
      <xdr:spPr>
        <a:xfrm>
          <a:off x="5517187" y="5581650"/>
          <a:ext cx="1322387" cy="27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本文</a:t>
          </a:r>
        </a:p>
      </xdr:txBody>
    </xdr:sp>
    <xdr:clientData/>
  </xdr:twoCellAnchor>
  <xdr:twoCellAnchor>
    <xdr:from>
      <xdr:col>12</xdr:col>
      <xdr:colOff>518060</xdr:colOff>
      <xdr:row>32</xdr:row>
      <xdr:rowOff>114300</xdr:rowOff>
    </xdr:from>
    <xdr:to>
      <xdr:col>14</xdr:col>
      <xdr:colOff>583147</xdr:colOff>
      <xdr:row>34</xdr:row>
      <xdr:rowOff>70995</xdr:rowOff>
    </xdr:to>
    <xdr:sp macro="" textlink="">
      <xdr:nvSpPr>
        <xdr:cNvPr id="84" name="テキスト ボックス 83">
          <a:extLst>
            <a:ext uri="{FF2B5EF4-FFF2-40B4-BE49-F238E27FC236}">
              <a16:creationId xmlns:a16="http://schemas.microsoft.com/office/drawing/2014/main" id="{8BC60850-E4C8-4264-8E51-8FB03B017E64}"/>
            </a:ext>
          </a:extLst>
        </xdr:cNvPr>
        <xdr:cNvSpPr txBox="1"/>
      </xdr:nvSpPr>
      <xdr:spPr>
        <a:xfrm>
          <a:off x="7591960" y="5581650"/>
          <a:ext cx="1322387" cy="27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研究業績書</a:t>
          </a:r>
        </a:p>
      </xdr:txBody>
    </xdr:sp>
    <xdr:clientData/>
  </xdr:twoCellAnchor>
  <xdr:twoCellAnchor>
    <xdr:from>
      <xdr:col>16</xdr:col>
      <xdr:colOff>171039</xdr:colOff>
      <xdr:row>32</xdr:row>
      <xdr:rowOff>123825</xdr:rowOff>
    </xdr:from>
    <xdr:to>
      <xdr:col>18</xdr:col>
      <xdr:colOff>416126</xdr:colOff>
      <xdr:row>34</xdr:row>
      <xdr:rowOff>80520</xdr:rowOff>
    </xdr:to>
    <xdr:sp macro="" textlink="">
      <xdr:nvSpPr>
        <xdr:cNvPr id="85" name="テキスト ボックス 84">
          <a:extLst>
            <a:ext uri="{FF2B5EF4-FFF2-40B4-BE49-F238E27FC236}">
              <a16:creationId xmlns:a16="http://schemas.microsoft.com/office/drawing/2014/main" id="{F6C75A47-6DDF-45B3-89A1-F6A185969B4D}"/>
            </a:ext>
          </a:extLst>
        </xdr:cNvPr>
        <xdr:cNvSpPr txBox="1"/>
      </xdr:nvSpPr>
      <xdr:spPr>
        <a:xfrm>
          <a:off x="9759539" y="5591175"/>
          <a:ext cx="1502387" cy="27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履歴書</a:t>
          </a:r>
        </a:p>
      </xdr:txBody>
    </xdr:sp>
    <xdr:clientData/>
  </xdr:twoCellAnchor>
  <xdr:twoCellAnchor>
    <xdr:from>
      <xdr:col>6</xdr:col>
      <xdr:colOff>76200</xdr:colOff>
      <xdr:row>50</xdr:row>
      <xdr:rowOff>162758</xdr:rowOff>
    </xdr:from>
    <xdr:to>
      <xdr:col>9</xdr:col>
      <xdr:colOff>9525</xdr:colOff>
      <xdr:row>55</xdr:row>
      <xdr:rowOff>6630</xdr:rowOff>
    </xdr:to>
    <xdr:sp macro="" textlink="">
      <xdr:nvSpPr>
        <xdr:cNvPr id="86" name="テキスト ボックス 85">
          <a:extLst>
            <a:ext uri="{FF2B5EF4-FFF2-40B4-BE49-F238E27FC236}">
              <a16:creationId xmlns:a16="http://schemas.microsoft.com/office/drawing/2014/main" id="{61BC36EC-FC3D-4868-BBFF-16DA9FBB6C07}"/>
            </a:ext>
          </a:extLst>
        </xdr:cNvPr>
        <xdr:cNvSpPr txBox="1"/>
      </xdr:nvSpPr>
      <xdr:spPr>
        <a:xfrm>
          <a:off x="3378200" y="8481258"/>
          <a:ext cx="1819275" cy="643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9</xdr:col>
      <xdr:colOff>235231</xdr:colOff>
      <xdr:row>51</xdr:row>
      <xdr:rowOff>7871</xdr:rowOff>
    </xdr:from>
    <xdr:to>
      <xdr:col>11</xdr:col>
      <xdr:colOff>540031</xdr:colOff>
      <xdr:row>54</xdr:row>
      <xdr:rowOff>59223</xdr:rowOff>
    </xdr:to>
    <xdr:sp macro="" textlink="">
      <xdr:nvSpPr>
        <xdr:cNvPr id="87" name="テキスト ボックス 86">
          <a:extLst>
            <a:ext uri="{FF2B5EF4-FFF2-40B4-BE49-F238E27FC236}">
              <a16:creationId xmlns:a16="http://schemas.microsoft.com/office/drawing/2014/main" id="{B93A6296-E2B9-4A12-A7B7-57EB32AF4C35}"/>
            </a:ext>
          </a:extLst>
        </xdr:cNvPr>
        <xdr:cNvSpPr txBox="1"/>
      </xdr:nvSpPr>
      <xdr:spPr>
        <a:xfrm>
          <a:off x="5423181" y="8491471"/>
          <a:ext cx="1562100" cy="527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Microsoft</a:t>
          </a:r>
          <a:r>
            <a:rPr kumimoji="1" lang="en-US" altLang="ja-JP" sz="1000" baseline="0"/>
            <a:t> Word</a:t>
          </a:r>
          <a:r>
            <a:rPr kumimoji="1" lang="ja-JP" altLang="en-US" sz="1000" baseline="0"/>
            <a:t>等で別途作成する。</a:t>
          </a:r>
          <a:endParaRPr kumimoji="1" lang="ja-JP" altLang="en-US" sz="1000"/>
        </a:p>
      </xdr:txBody>
    </xdr:sp>
    <xdr:clientData/>
  </xdr:twoCellAnchor>
  <xdr:twoCellAnchor>
    <xdr:from>
      <xdr:col>12</xdr:col>
      <xdr:colOff>89958</xdr:colOff>
      <xdr:row>51</xdr:row>
      <xdr:rowOff>9068</xdr:rowOff>
    </xdr:from>
    <xdr:to>
      <xdr:col>15</xdr:col>
      <xdr:colOff>359833</xdr:colOff>
      <xdr:row>54</xdr:row>
      <xdr:rowOff>52461</xdr:rowOff>
    </xdr:to>
    <xdr:sp macro="" textlink="">
      <xdr:nvSpPr>
        <xdr:cNvPr id="88" name="テキスト ボックス 87">
          <a:extLst>
            <a:ext uri="{FF2B5EF4-FFF2-40B4-BE49-F238E27FC236}">
              <a16:creationId xmlns:a16="http://schemas.microsoft.com/office/drawing/2014/main" id="{AC5962D9-842D-457F-B77E-75B9B5956DAF}"/>
            </a:ext>
          </a:extLst>
        </xdr:cNvPr>
        <xdr:cNvSpPr txBox="1"/>
      </xdr:nvSpPr>
      <xdr:spPr>
        <a:xfrm>
          <a:off x="7163858" y="8492668"/>
          <a:ext cx="2155825" cy="519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シート上の黄色でマークされた必須項目、および研究業績を入力。</a:t>
          </a:r>
        </a:p>
      </xdr:txBody>
    </xdr:sp>
    <xdr:clientData/>
  </xdr:twoCellAnchor>
  <xdr:twoCellAnchor>
    <xdr:from>
      <xdr:col>15</xdr:col>
      <xdr:colOff>631032</xdr:colOff>
      <xdr:row>51</xdr:row>
      <xdr:rowOff>13669</xdr:rowOff>
    </xdr:from>
    <xdr:to>
      <xdr:col>19</xdr:col>
      <xdr:colOff>65485</xdr:colOff>
      <xdr:row>55</xdr:row>
      <xdr:rowOff>11206</xdr:rowOff>
    </xdr:to>
    <xdr:sp macro="" textlink="">
      <xdr:nvSpPr>
        <xdr:cNvPr id="89" name="テキスト ボックス 88">
          <a:extLst>
            <a:ext uri="{FF2B5EF4-FFF2-40B4-BE49-F238E27FC236}">
              <a16:creationId xmlns:a16="http://schemas.microsoft.com/office/drawing/2014/main" id="{D6D5CAAC-C35B-42F4-AF49-D4E0C13F467A}"/>
            </a:ext>
          </a:extLst>
        </xdr:cNvPr>
        <xdr:cNvSpPr txBox="1"/>
      </xdr:nvSpPr>
      <xdr:spPr>
        <a:xfrm>
          <a:off x="9590882" y="8497269"/>
          <a:ext cx="1949053" cy="632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シート上の黄色でマークされた必須項目、その他項目を入力。</a:t>
          </a:r>
        </a:p>
      </xdr:txBody>
    </xdr:sp>
    <xdr:clientData/>
  </xdr:twoCellAnchor>
  <xdr:twoCellAnchor>
    <xdr:from>
      <xdr:col>5</xdr:col>
      <xdr:colOff>676275</xdr:colOff>
      <xdr:row>31</xdr:row>
      <xdr:rowOff>85725</xdr:rowOff>
    </xdr:from>
    <xdr:to>
      <xdr:col>19</xdr:col>
      <xdr:colOff>180975</xdr:colOff>
      <xdr:row>55</xdr:row>
      <xdr:rowOff>47625</xdr:rowOff>
    </xdr:to>
    <xdr:sp macro="" textlink="">
      <xdr:nvSpPr>
        <xdr:cNvPr id="90" name="正方形/長方形 89">
          <a:extLst>
            <a:ext uri="{FF2B5EF4-FFF2-40B4-BE49-F238E27FC236}">
              <a16:creationId xmlns:a16="http://schemas.microsoft.com/office/drawing/2014/main" id="{C0135BF7-5383-4FA4-A58B-DBF9EFEACA9D}"/>
            </a:ext>
          </a:extLst>
        </xdr:cNvPr>
        <xdr:cNvSpPr/>
      </xdr:nvSpPr>
      <xdr:spPr>
        <a:xfrm>
          <a:off x="3298825" y="5394325"/>
          <a:ext cx="8356600" cy="37719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457200</xdr:colOff>
      <xdr:row>30</xdr:row>
      <xdr:rowOff>97733</xdr:rowOff>
    </xdr:from>
    <xdr:to>
      <xdr:col>14</xdr:col>
      <xdr:colOff>482830</xdr:colOff>
      <xdr:row>32</xdr:row>
      <xdr:rowOff>54429</xdr:rowOff>
    </xdr:to>
    <xdr:sp macro="" textlink="">
      <xdr:nvSpPr>
        <xdr:cNvPr id="91" name="テキスト ボックス 90">
          <a:extLst>
            <a:ext uri="{FF2B5EF4-FFF2-40B4-BE49-F238E27FC236}">
              <a16:creationId xmlns:a16="http://schemas.microsoft.com/office/drawing/2014/main" id="{21332A39-6903-4748-B0A6-1AE48975EEA1}"/>
            </a:ext>
          </a:extLst>
        </xdr:cNvPr>
        <xdr:cNvSpPr txBox="1"/>
      </xdr:nvSpPr>
      <xdr:spPr>
        <a:xfrm>
          <a:off x="6902450" y="5247583"/>
          <a:ext cx="1911580" cy="27419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76199</xdr:colOff>
      <xdr:row>59</xdr:row>
      <xdr:rowOff>76200</xdr:rowOff>
    </xdr:from>
    <xdr:to>
      <xdr:col>5</xdr:col>
      <xdr:colOff>472109</xdr:colOff>
      <xdr:row>62</xdr:row>
      <xdr:rowOff>85725</xdr:rowOff>
    </xdr:to>
    <xdr:sp macro="" textlink="">
      <xdr:nvSpPr>
        <xdr:cNvPr id="92" name="テキスト ボックス 91">
          <a:extLst>
            <a:ext uri="{FF2B5EF4-FFF2-40B4-BE49-F238E27FC236}">
              <a16:creationId xmlns:a16="http://schemas.microsoft.com/office/drawing/2014/main" id="{FD263E86-73F9-46AF-99A2-F01DE23C4959}"/>
            </a:ext>
          </a:extLst>
        </xdr:cNvPr>
        <xdr:cNvSpPr txBox="1"/>
      </xdr:nvSpPr>
      <xdr:spPr>
        <a:xfrm>
          <a:off x="863599" y="9880600"/>
          <a:ext cx="2281860" cy="5048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学位申請書・誓約書：</a:t>
          </a:r>
          <a:endParaRPr kumimoji="1" lang="en-US" altLang="ja-JP" sz="1100"/>
        </a:p>
        <a:p>
          <a:r>
            <a:rPr kumimoji="1" lang="ja-JP" altLang="en-US" sz="1100"/>
            <a:t>申請者および主査の署名</a:t>
          </a:r>
          <a:r>
            <a:rPr kumimoji="1" lang="ja-JP" altLang="en-US" sz="1100" baseline="0"/>
            <a:t> </a:t>
          </a:r>
          <a:r>
            <a:rPr kumimoji="1" lang="en-US" altLang="ja-JP" sz="1100" baseline="0"/>
            <a:t>or </a:t>
          </a:r>
          <a:r>
            <a:rPr kumimoji="1" lang="ja-JP" altLang="en-US" sz="1100"/>
            <a:t>捺印</a:t>
          </a:r>
        </a:p>
      </xdr:txBody>
    </xdr:sp>
    <xdr:clientData/>
  </xdr:twoCellAnchor>
  <xdr:twoCellAnchor>
    <xdr:from>
      <xdr:col>13</xdr:col>
      <xdr:colOff>180976</xdr:colOff>
      <xdr:row>59</xdr:row>
      <xdr:rowOff>76200</xdr:rowOff>
    </xdr:from>
    <xdr:to>
      <xdr:col>15</xdr:col>
      <xdr:colOff>513522</xdr:colOff>
      <xdr:row>62</xdr:row>
      <xdr:rowOff>85725</xdr:rowOff>
    </xdr:to>
    <xdr:sp macro="" textlink="">
      <xdr:nvSpPr>
        <xdr:cNvPr id="93" name="テキスト ボックス 92">
          <a:extLst>
            <a:ext uri="{FF2B5EF4-FFF2-40B4-BE49-F238E27FC236}">
              <a16:creationId xmlns:a16="http://schemas.microsoft.com/office/drawing/2014/main" id="{9A9450A3-75B2-4994-9D3D-D30A835D8FF5}"/>
            </a:ext>
          </a:extLst>
        </xdr:cNvPr>
        <xdr:cNvSpPr txBox="1"/>
      </xdr:nvSpPr>
      <xdr:spPr>
        <a:xfrm>
          <a:off x="7883526" y="9880600"/>
          <a:ext cx="1589846" cy="5048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研究業績書：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twoCellAnchor>
    <xdr:from>
      <xdr:col>16</xdr:col>
      <xdr:colOff>381000</xdr:colOff>
      <xdr:row>59</xdr:row>
      <xdr:rowOff>66675</xdr:rowOff>
    </xdr:from>
    <xdr:to>
      <xdr:col>19</xdr:col>
      <xdr:colOff>132522</xdr:colOff>
      <xdr:row>62</xdr:row>
      <xdr:rowOff>76200</xdr:rowOff>
    </xdr:to>
    <xdr:sp macro="" textlink="">
      <xdr:nvSpPr>
        <xdr:cNvPr id="94" name="テキスト ボックス 93">
          <a:extLst>
            <a:ext uri="{FF2B5EF4-FFF2-40B4-BE49-F238E27FC236}">
              <a16:creationId xmlns:a16="http://schemas.microsoft.com/office/drawing/2014/main" id="{C72C12AB-BE0A-4474-8744-3FB861C82C71}"/>
            </a:ext>
          </a:extLst>
        </xdr:cNvPr>
        <xdr:cNvSpPr txBox="1"/>
      </xdr:nvSpPr>
      <xdr:spPr>
        <a:xfrm>
          <a:off x="9969500" y="9871075"/>
          <a:ext cx="1637472" cy="5048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履歴書：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oneCellAnchor>
    <xdr:from>
      <xdr:col>2</xdr:col>
      <xdr:colOff>120651</xdr:colOff>
      <xdr:row>68</xdr:row>
      <xdr:rowOff>157513</xdr:rowOff>
    </xdr:from>
    <xdr:ext cx="1946274" cy="2537886"/>
    <xdr:pic>
      <xdr:nvPicPr>
        <xdr:cNvPr id="95" name="図 94">
          <a:extLst>
            <a:ext uri="{FF2B5EF4-FFF2-40B4-BE49-F238E27FC236}">
              <a16:creationId xmlns:a16="http://schemas.microsoft.com/office/drawing/2014/main" id="{9A2A18A7-BB3D-4531-B810-B2B8E51D86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8051" y="11835163"/>
          <a:ext cx="1946274" cy="2537886"/>
        </a:xfrm>
        <a:prstGeom prst="rect">
          <a:avLst/>
        </a:prstGeom>
        <a:ln>
          <a:solidFill>
            <a:sysClr val="windowText" lastClr="000000"/>
          </a:solidFill>
        </a:ln>
      </xdr:spPr>
    </xdr:pic>
    <xdr:clientData/>
  </xdr:oneCellAnchor>
  <xdr:twoCellAnchor>
    <xdr:from>
      <xdr:col>2</xdr:col>
      <xdr:colOff>257174</xdr:colOff>
      <xdr:row>66</xdr:row>
      <xdr:rowOff>11183</xdr:rowOff>
    </xdr:from>
    <xdr:to>
      <xdr:col>4</xdr:col>
      <xdr:colOff>682261</xdr:colOff>
      <xdr:row>67</xdr:row>
      <xdr:rowOff>133530</xdr:rowOff>
    </xdr:to>
    <xdr:sp macro="" textlink="">
      <xdr:nvSpPr>
        <xdr:cNvPr id="96" name="テキスト ボックス 95">
          <a:extLst>
            <a:ext uri="{FF2B5EF4-FFF2-40B4-BE49-F238E27FC236}">
              <a16:creationId xmlns:a16="http://schemas.microsoft.com/office/drawing/2014/main" id="{60E7F545-F1F7-4989-95DF-2D115A73ADF8}"/>
            </a:ext>
          </a:extLst>
        </xdr:cNvPr>
        <xdr:cNvSpPr txBox="1"/>
      </xdr:nvSpPr>
      <xdr:spPr>
        <a:xfrm>
          <a:off x="1044574" y="11371333"/>
          <a:ext cx="1631587" cy="28109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oneCellAnchor>
    <xdr:from>
      <xdr:col>7</xdr:col>
      <xdr:colOff>457200</xdr:colOff>
      <xdr:row>68</xdr:row>
      <xdr:rowOff>109008</xdr:rowOff>
    </xdr:from>
    <xdr:ext cx="1922369" cy="2357968"/>
    <xdr:pic>
      <xdr:nvPicPr>
        <xdr:cNvPr id="97" name="図 96">
          <a:extLst>
            <a:ext uri="{FF2B5EF4-FFF2-40B4-BE49-F238E27FC236}">
              <a16:creationId xmlns:a16="http://schemas.microsoft.com/office/drawing/2014/main" id="{7BC78FE3-20F8-482F-97B5-A83618F3E2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87850" y="11786658"/>
          <a:ext cx="1922369" cy="2357968"/>
        </a:xfrm>
        <a:prstGeom prst="rect">
          <a:avLst/>
        </a:prstGeom>
        <a:ln>
          <a:solidFill>
            <a:sysClr val="windowText" lastClr="000000"/>
          </a:solidFill>
        </a:ln>
      </xdr:spPr>
    </xdr:pic>
    <xdr:clientData/>
  </xdr:oneCellAnchor>
  <xdr:oneCellAnchor>
    <xdr:from>
      <xdr:col>6</xdr:col>
      <xdr:colOff>685799</xdr:colOff>
      <xdr:row>70</xdr:row>
      <xdr:rowOff>52912</xdr:rowOff>
    </xdr:from>
    <xdr:ext cx="2033181" cy="2437347"/>
    <xdr:pic>
      <xdr:nvPicPr>
        <xdr:cNvPr id="98" name="図 97">
          <a:extLst>
            <a:ext uri="{FF2B5EF4-FFF2-40B4-BE49-F238E27FC236}">
              <a16:creationId xmlns:a16="http://schemas.microsoft.com/office/drawing/2014/main" id="{32485B37-3F60-414B-88CA-B968A42B4CE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30649" y="12048062"/>
          <a:ext cx="2033181" cy="2437347"/>
        </a:xfrm>
        <a:prstGeom prst="rect">
          <a:avLst/>
        </a:prstGeom>
      </xdr:spPr>
    </xdr:pic>
    <xdr:clientData/>
  </xdr:oneCellAnchor>
  <xdr:twoCellAnchor>
    <xdr:from>
      <xdr:col>6</xdr:col>
      <xdr:colOff>209550</xdr:colOff>
      <xdr:row>71</xdr:row>
      <xdr:rowOff>114300</xdr:rowOff>
    </xdr:from>
    <xdr:to>
      <xdr:col>8</xdr:col>
      <xdr:colOff>504825</xdr:colOff>
      <xdr:row>86</xdr:row>
      <xdr:rowOff>150284</xdr:rowOff>
    </xdr:to>
    <xdr:sp macro="" textlink="">
      <xdr:nvSpPr>
        <xdr:cNvPr id="99" name="テキスト ボックス 98">
          <a:extLst>
            <a:ext uri="{FF2B5EF4-FFF2-40B4-BE49-F238E27FC236}">
              <a16:creationId xmlns:a16="http://schemas.microsoft.com/office/drawing/2014/main" id="{9535AA5F-C2F3-44FC-9E93-7AC882F44B4D}"/>
            </a:ext>
          </a:extLst>
        </xdr:cNvPr>
        <xdr:cNvSpPr txBox="1"/>
      </xdr:nvSpPr>
      <xdr:spPr>
        <a:xfrm>
          <a:off x="3511550" y="12268200"/>
          <a:ext cx="1552575" cy="241723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6</xdr:col>
      <xdr:colOff>687456</xdr:colOff>
      <xdr:row>65</xdr:row>
      <xdr:rowOff>165651</xdr:rowOff>
    </xdr:from>
    <xdr:to>
      <xdr:col>9</xdr:col>
      <xdr:colOff>605086</xdr:colOff>
      <xdr:row>67</xdr:row>
      <xdr:rowOff>122346</xdr:rowOff>
    </xdr:to>
    <xdr:sp macro="" textlink="">
      <xdr:nvSpPr>
        <xdr:cNvPr id="100" name="テキスト ボックス 99">
          <a:extLst>
            <a:ext uri="{FF2B5EF4-FFF2-40B4-BE49-F238E27FC236}">
              <a16:creationId xmlns:a16="http://schemas.microsoft.com/office/drawing/2014/main" id="{77C8C97D-459E-4570-A1AF-81CBFFF76DD2}"/>
            </a:ext>
          </a:extLst>
        </xdr:cNvPr>
        <xdr:cNvSpPr txBox="1"/>
      </xdr:nvSpPr>
      <xdr:spPr>
        <a:xfrm>
          <a:off x="3932306" y="11360701"/>
          <a:ext cx="1860730" cy="28054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11</xdr:col>
      <xdr:colOff>297027</xdr:colOff>
      <xdr:row>66</xdr:row>
      <xdr:rowOff>10150</xdr:rowOff>
    </xdr:from>
    <xdr:to>
      <xdr:col>15</xdr:col>
      <xdr:colOff>47769</xdr:colOff>
      <xdr:row>67</xdr:row>
      <xdr:rowOff>132497</xdr:rowOff>
    </xdr:to>
    <xdr:sp macro="" textlink="">
      <xdr:nvSpPr>
        <xdr:cNvPr id="101" name="テキスト ボックス 100">
          <a:extLst>
            <a:ext uri="{FF2B5EF4-FFF2-40B4-BE49-F238E27FC236}">
              <a16:creationId xmlns:a16="http://schemas.microsoft.com/office/drawing/2014/main" id="{1AD52166-AE4F-43DB-A71F-DF805243A7A0}"/>
            </a:ext>
          </a:extLst>
        </xdr:cNvPr>
        <xdr:cNvSpPr txBox="1"/>
      </xdr:nvSpPr>
      <xdr:spPr>
        <a:xfrm>
          <a:off x="6733618" y="11057707"/>
          <a:ext cx="2261878" cy="28109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③申請時情報フォーム</a:t>
          </a:r>
          <a:r>
            <a:rPr kumimoji="1" lang="en-US" altLang="ja-JP" sz="1100"/>
            <a:t>(Excel)</a:t>
          </a:r>
          <a:endParaRPr kumimoji="1" lang="ja-JP" altLang="en-US" sz="1100"/>
        </a:p>
      </xdr:txBody>
    </xdr:sp>
    <xdr:clientData/>
  </xdr:twoCellAnchor>
  <xdr:twoCellAnchor>
    <xdr:from>
      <xdr:col>2</xdr:col>
      <xdr:colOff>179916</xdr:colOff>
      <xdr:row>106</xdr:row>
      <xdr:rowOff>42333</xdr:rowOff>
    </xdr:from>
    <xdr:to>
      <xdr:col>4</xdr:col>
      <xdr:colOff>237066</xdr:colOff>
      <xdr:row>107</xdr:row>
      <xdr:rowOff>153458</xdr:rowOff>
    </xdr:to>
    <xdr:sp macro="" textlink="">
      <xdr:nvSpPr>
        <xdr:cNvPr id="102" name="テキスト ボックス 101">
          <a:extLst>
            <a:ext uri="{FF2B5EF4-FFF2-40B4-BE49-F238E27FC236}">
              <a16:creationId xmlns:a16="http://schemas.microsoft.com/office/drawing/2014/main" id="{28ECE5E0-66A6-4DFE-A225-32A0DA58EF4A}"/>
            </a:ext>
          </a:extLst>
        </xdr:cNvPr>
        <xdr:cNvSpPr txBox="1"/>
      </xdr:nvSpPr>
      <xdr:spPr>
        <a:xfrm>
          <a:off x="967316" y="17841383"/>
          <a:ext cx="1314450"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5</xdr:col>
      <xdr:colOff>201083</xdr:colOff>
      <xdr:row>106</xdr:row>
      <xdr:rowOff>84666</xdr:rowOff>
    </xdr:from>
    <xdr:to>
      <xdr:col>7</xdr:col>
      <xdr:colOff>258233</xdr:colOff>
      <xdr:row>108</xdr:row>
      <xdr:rowOff>37041</xdr:rowOff>
    </xdr:to>
    <xdr:sp macro="" textlink="">
      <xdr:nvSpPr>
        <xdr:cNvPr id="103" name="テキスト ボックス 102">
          <a:extLst>
            <a:ext uri="{FF2B5EF4-FFF2-40B4-BE49-F238E27FC236}">
              <a16:creationId xmlns:a16="http://schemas.microsoft.com/office/drawing/2014/main" id="{38A9DEF6-C494-4DAC-8AC9-EF7D3145F979}"/>
            </a:ext>
          </a:extLst>
        </xdr:cNvPr>
        <xdr:cNvSpPr txBox="1"/>
      </xdr:nvSpPr>
      <xdr:spPr>
        <a:xfrm>
          <a:off x="2874433" y="17883716"/>
          <a:ext cx="1314450"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内表紙</a:t>
          </a:r>
        </a:p>
      </xdr:txBody>
    </xdr:sp>
    <xdr:clientData/>
  </xdr:twoCellAnchor>
  <xdr:twoCellAnchor>
    <xdr:from>
      <xdr:col>15</xdr:col>
      <xdr:colOff>486832</xdr:colOff>
      <xdr:row>104</xdr:row>
      <xdr:rowOff>21167</xdr:rowOff>
    </xdr:from>
    <xdr:to>
      <xdr:col>17</xdr:col>
      <xdr:colOff>543982</xdr:colOff>
      <xdr:row>105</xdr:row>
      <xdr:rowOff>132292</xdr:rowOff>
    </xdr:to>
    <xdr:sp macro="" textlink="">
      <xdr:nvSpPr>
        <xdr:cNvPr id="104" name="テキスト ボックス 103">
          <a:extLst>
            <a:ext uri="{FF2B5EF4-FFF2-40B4-BE49-F238E27FC236}">
              <a16:creationId xmlns:a16="http://schemas.microsoft.com/office/drawing/2014/main" id="{0C7210DF-1710-412D-957F-95E6B04263A9}"/>
            </a:ext>
          </a:extLst>
        </xdr:cNvPr>
        <xdr:cNvSpPr txBox="1"/>
      </xdr:nvSpPr>
      <xdr:spPr>
        <a:xfrm>
          <a:off x="9446682" y="17502717"/>
          <a:ext cx="1314450" cy="26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⑤審査報告書</a:t>
          </a:r>
        </a:p>
      </xdr:txBody>
    </xdr:sp>
    <xdr:clientData/>
  </xdr:twoCellAnchor>
  <xdr:twoCellAnchor>
    <xdr:from>
      <xdr:col>2</xdr:col>
      <xdr:colOff>169333</xdr:colOff>
      <xdr:row>126</xdr:row>
      <xdr:rowOff>116417</xdr:rowOff>
    </xdr:from>
    <xdr:to>
      <xdr:col>7</xdr:col>
      <xdr:colOff>631825</xdr:colOff>
      <xdr:row>130</xdr:row>
      <xdr:rowOff>125941</xdr:rowOff>
    </xdr:to>
    <xdr:sp macro="" textlink="">
      <xdr:nvSpPr>
        <xdr:cNvPr id="105" name="テキスト ボックス 104">
          <a:extLst>
            <a:ext uri="{FF2B5EF4-FFF2-40B4-BE49-F238E27FC236}">
              <a16:creationId xmlns:a16="http://schemas.microsoft.com/office/drawing/2014/main" id="{107EE8C3-F222-45E1-8F2B-1E514FD8B5D9}"/>
            </a:ext>
          </a:extLst>
        </xdr:cNvPr>
        <xdr:cNvSpPr txBox="1"/>
      </xdr:nvSpPr>
      <xdr:spPr>
        <a:xfrm>
          <a:off x="956733" y="21090467"/>
          <a:ext cx="3599392" cy="6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シート上に必要項目が転記され、表紙・内表紙が自動生成されるため、原則として追記しない。</a:t>
          </a:r>
        </a:p>
      </xdr:txBody>
    </xdr:sp>
    <xdr:clientData/>
  </xdr:twoCellAnchor>
  <xdr:twoCellAnchor>
    <xdr:from>
      <xdr:col>13</xdr:col>
      <xdr:colOff>465667</xdr:colOff>
      <xdr:row>126</xdr:row>
      <xdr:rowOff>52917</xdr:rowOff>
    </xdr:from>
    <xdr:to>
      <xdr:col>16</xdr:col>
      <xdr:colOff>391584</xdr:colOff>
      <xdr:row>134</xdr:row>
      <xdr:rowOff>84666</xdr:rowOff>
    </xdr:to>
    <xdr:sp macro="" textlink="">
      <xdr:nvSpPr>
        <xdr:cNvPr id="106" name="テキスト ボックス 105">
          <a:extLst>
            <a:ext uri="{FF2B5EF4-FFF2-40B4-BE49-F238E27FC236}">
              <a16:creationId xmlns:a16="http://schemas.microsoft.com/office/drawing/2014/main" id="{F5ABBDF2-D0EE-457F-A05E-00A09CD1ACA8}"/>
            </a:ext>
          </a:extLst>
        </xdr:cNvPr>
        <xdr:cNvSpPr txBox="1"/>
      </xdr:nvSpPr>
      <xdr:spPr>
        <a:xfrm>
          <a:off x="8168217" y="21026967"/>
          <a:ext cx="1811867" cy="130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13</xdr:col>
      <xdr:colOff>635000</xdr:colOff>
      <xdr:row>106</xdr:row>
      <xdr:rowOff>52917</xdr:rowOff>
    </xdr:from>
    <xdr:to>
      <xdr:col>16</xdr:col>
      <xdr:colOff>4233</xdr:colOff>
      <xdr:row>108</xdr:row>
      <xdr:rowOff>5292</xdr:rowOff>
    </xdr:to>
    <xdr:sp macro="" textlink="">
      <xdr:nvSpPr>
        <xdr:cNvPr id="107" name="テキスト ボックス 106">
          <a:extLst>
            <a:ext uri="{FF2B5EF4-FFF2-40B4-BE49-F238E27FC236}">
              <a16:creationId xmlns:a16="http://schemas.microsoft.com/office/drawing/2014/main" id="{675FE59A-3546-4074-BE66-CCAAEB03D889}"/>
            </a:ext>
          </a:extLst>
        </xdr:cNvPr>
        <xdr:cNvSpPr txBox="1"/>
      </xdr:nvSpPr>
      <xdr:spPr>
        <a:xfrm>
          <a:off x="8331200" y="17851967"/>
          <a:ext cx="126153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2</xdr:col>
      <xdr:colOff>31749</xdr:colOff>
      <xdr:row>100</xdr:row>
      <xdr:rowOff>31750</xdr:rowOff>
    </xdr:from>
    <xdr:to>
      <xdr:col>19</xdr:col>
      <xdr:colOff>500063</xdr:colOff>
      <xdr:row>102</xdr:row>
      <xdr:rowOff>101601</xdr:rowOff>
    </xdr:to>
    <xdr:sp macro="" textlink="">
      <xdr:nvSpPr>
        <xdr:cNvPr id="108" name="テキスト ボックス 107">
          <a:extLst>
            <a:ext uri="{FF2B5EF4-FFF2-40B4-BE49-F238E27FC236}">
              <a16:creationId xmlns:a16="http://schemas.microsoft.com/office/drawing/2014/main" id="{4669C06F-D7BE-4255-9571-A5F978E2B85A}"/>
            </a:ext>
          </a:extLst>
        </xdr:cNvPr>
        <xdr:cNvSpPr txBox="1"/>
      </xdr:nvSpPr>
      <xdr:spPr>
        <a:xfrm>
          <a:off x="819149" y="16878300"/>
          <a:ext cx="11155364" cy="387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受理申請時に作成した「申請時情報フォーム」の入力情報に基づき、博士論文本体の「</a:t>
          </a:r>
          <a:r>
            <a:rPr kumimoji="1" lang="en-US" altLang="ja-JP" sz="1100"/>
            <a:t>【</a:t>
          </a:r>
          <a:r>
            <a:rPr kumimoji="1" lang="ja-JP" altLang="en-US" sz="1100"/>
            <a:t>合否時</a:t>
          </a:r>
          <a:r>
            <a:rPr kumimoji="1" lang="en-US" altLang="ja-JP" sz="1100"/>
            <a:t>】</a:t>
          </a:r>
          <a:r>
            <a:rPr kumimoji="1" lang="ja-JP" altLang="en-US" sz="1100"/>
            <a:t>博論表紙・内表紙」シート、「</a:t>
          </a:r>
          <a:r>
            <a:rPr kumimoji="1" lang="en-US" altLang="ja-JP" sz="1100"/>
            <a:t>【</a:t>
          </a:r>
          <a:r>
            <a:rPr kumimoji="1" lang="ja-JP" altLang="en-US" sz="1100"/>
            <a:t>合否時</a:t>
          </a:r>
          <a:r>
            <a:rPr kumimoji="1" lang="en-US" altLang="ja-JP" sz="1100"/>
            <a:t>】</a:t>
          </a:r>
          <a:r>
            <a:rPr kumimoji="1" lang="ja-JP" altLang="en-US" sz="1100"/>
            <a:t>審査報告書表紙」シートの該当部分に自動転記される。</a:t>
          </a:r>
        </a:p>
      </xdr:txBody>
    </xdr:sp>
    <xdr:clientData/>
  </xdr:twoCellAnchor>
  <xdr:twoCellAnchor>
    <xdr:from>
      <xdr:col>9</xdr:col>
      <xdr:colOff>105833</xdr:colOff>
      <xdr:row>109</xdr:row>
      <xdr:rowOff>105834</xdr:rowOff>
    </xdr:from>
    <xdr:to>
      <xdr:col>11</xdr:col>
      <xdr:colOff>455083</xdr:colOff>
      <xdr:row>126</xdr:row>
      <xdr:rowOff>74084</xdr:rowOff>
    </xdr:to>
    <xdr:sp macro="" textlink="">
      <xdr:nvSpPr>
        <xdr:cNvPr id="109" name="テキスト ボックス 108">
          <a:extLst>
            <a:ext uri="{FF2B5EF4-FFF2-40B4-BE49-F238E27FC236}">
              <a16:creationId xmlns:a16="http://schemas.microsoft.com/office/drawing/2014/main" id="{E7B8BAD6-FF28-4C04-961C-BE62F296CECB}"/>
            </a:ext>
          </a:extLst>
        </xdr:cNvPr>
        <xdr:cNvSpPr txBox="1"/>
      </xdr:nvSpPr>
      <xdr:spPr>
        <a:xfrm>
          <a:off x="5293783" y="18381134"/>
          <a:ext cx="1606550"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研究業績</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582084</xdr:colOff>
      <xdr:row>111</xdr:row>
      <xdr:rowOff>42333</xdr:rowOff>
    </xdr:from>
    <xdr:to>
      <xdr:col>11</xdr:col>
      <xdr:colOff>243417</xdr:colOff>
      <xdr:row>128</xdr:row>
      <xdr:rowOff>10583</xdr:rowOff>
    </xdr:to>
    <xdr:sp macro="" textlink="">
      <xdr:nvSpPr>
        <xdr:cNvPr id="110" name="テキスト ボックス 109">
          <a:extLst>
            <a:ext uri="{FF2B5EF4-FFF2-40B4-BE49-F238E27FC236}">
              <a16:creationId xmlns:a16="http://schemas.microsoft.com/office/drawing/2014/main" id="{1AAD4138-61A0-4EEF-9425-DD3EDF8D6AC6}"/>
            </a:ext>
          </a:extLst>
        </xdr:cNvPr>
        <xdr:cNvSpPr txBox="1"/>
      </xdr:nvSpPr>
      <xdr:spPr>
        <a:xfrm>
          <a:off x="5141384" y="18635133"/>
          <a:ext cx="15472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参考文献</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296332</xdr:colOff>
      <xdr:row>112</xdr:row>
      <xdr:rowOff>137584</xdr:rowOff>
    </xdr:from>
    <xdr:to>
      <xdr:col>10</xdr:col>
      <xdr:colOff>645582</xdr:colOff>
      <xdr:row>129</xdr:row>
      <xdr:rowOff>105834</xdr:rowOff>
    </xdr:to>
    <xdr:sp macro="" textlink="">
      <xdr:nvSpPr>
        <xdr:cNvPr id="111" name="テキスト ボックス 110">
          <a:extLst>
            <a:ext uri="{FF2B5EF4-FFF2-40B4-BE49-F238E27FC236}">
              <a16:creationId xmlns:a16="http://schemas.microsoft.com/office/drawing/2014/main" id="{0790310E-D8B2-4222-B6A0-00614FD2B9E9}"/>
            </a:ext>
          </a:extLst>
        </xdr:cNvPr>
        <xdr:cNvSpPr txBox="1"/>
      </xdr:nvSpPr>
      <xdr:spPr>
        <a:xfrm>
          <a:off x="4855632" y="18889134"/>
          <a:ext cx="1587500"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謝辞</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31749</xdr:colOff>
      <xdr:row>114</xdr:row>
      <xdr:rowOff>52915</xdr:rowOff>
    </xdr:from>
    <xdr:to>
      <xdr:col>10</xdr:col>
      <xdr:colOff>380999</xdr:colOff>
      <xdr:row>131</xdr:row>
      <xdr:rowOff>21165</xdr:rowOff>
    </xdr:to>
    <xdr:sp macro="" textlink="">
      <xdr:nvSpPr>
        <xdr:cNvPr id="112" name="テキスト ボックス 111">
          <a:extLst>
            <a:ext uri="{FF2B5EF4-FFF2-40B4-BE49-F238E27FC236}">
              <a16:creationId xmlns:a16="http://schemas.microsoft.com/office/drawing/2014/main" id="{5F22874E-131F-4602-B752-65E47B454D19}"/>
            </a:ext>
          </a:extLst>
        </xdr:cNvPr>
        <xdr:cNvSpPr txBox="1"/>
      </xdr:nvSpPr>
      <xdr:spPr>
        <a:xfrm>
          <a:off x="4591049" y="19121965"/>
          <a:ext cx="1606550"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84667</xdr:colOff>
      <xdr:row>132</xdr:row>
      <xdr:rowOff>21167</xdr:rowOff>
    </xdr:from>
    <xdr:to>
      <xdr:col>11</xdr:col>
      <xdr:colOff>635000</xdr:colOff>
      <xdr:row>135</xdr:row>
      <xdr:rowOff>65616</xdr:rowOff>
    </xdr:to>
    <xdr:sp macro="" textlink="">
      <xdr:nvSpPr>
        <xdr:cNvPr id="113" name="テキスト ボックス 112">
          <a:extLst>
            <a:ext uri="{FF2B5EF4-FFF2-40B4-BE49-F238E27FC236}">
              <a16:creationId xmlns:a16="http://schemas.microsoft.com/office/drawing/2014/main" id="{A9E9F10C-5A9E-497E-AECC-858E30EDE504}"/>
            </a:ext>
          </a:extLst>
        </xdr:cNvPr>
        <xdr:cNvSpPr txBox="1"/>
      </xdr:nvSpPr>
      <xdr:spPr>
        <a:xfrm>
          <a:off x="4643967" y="21947717"/>
          <a:ext cx="2429933" cy="52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本文、謝辞、参考文献、研究業績等は別途作成する。</a:t>
          </a:r>
        </a:p>
      </xdr:txBody>
    </xdr:sp>
    <xdr:clientData/>
  </xdr:twoCellAnchor>
  <xdr:twoCellAnchor>
    <xdr:from>
      <xdr:col>1</xdr:col>
      <xdr:colOff>306917</xdr:colOff>
      <xdr:row>104</xdr:row>
      <xdr:rowOff>116415</xdr:rowOff>
    </xdr:from>
    <xdr:to>
      <xdr:col>12</xdr:col>
      <xdr:colOff>455083</xdr:colOff>
      <xdr:row>136</xdr:row>
      <xdr:rowOff>21166</xdr:rowOff>
    </xdr:to>
    <xdr:sp macro="" textlink="">
      <xdr:nvSpPr>
        <xdr:cNvPr id="114" name="正方形/長方形 113">
          <a:extLst>
            <a:ext uri="{FF2B5EF4-FFF2-40B4-BE49-F238E27FC236}">
              <a16:creationId xmlns:a16="http://schemas.microsoft.com/office/drawing/2014/main" id="{9F906011-A1BF-4C72-95C4-428C61E8F0ED}"/>
            </a:ext>
          </a:extLst>
        </xdr:cNvPr>
        <xdr:cNvSpPr/>
      </xdr:nvSpPr>
      <xdr:spPr>
        <a:xfrm>
          <a:off x="745067" y="17597965"/>
          <a:ext cx="6783916" cy="49847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410884</xdr:colOff>
      <xdr:row>104</xdr:row>
      <xdr:rowOff>1866</xdr:rowOff>
    </xdr:from>
    <xdr:to>
      <xdr:col>10</xdr:col>
      <xdr:colOff>530411</xdr:colOff>
      <xdr:row>105</xdr:row>
      <xdr:rowOff>127000</xdr:rowOff>
    </xdr:to>
    <xdr:sp macro="" textlink="">
      <xdr:nvSpPr>
        <xdr:cNvPr id="115" name="テキスト ボックス 114">
          <a:extLst>
            <a:ext uri="{FF2B5EF4-FFF2-40B4-BE49-F238E27FC236}">
              <a16:creationId xmlns:a16="http://schemas.microsoft.com/office/drawing/2014/main" id="{76F86CEE-7196-4F25-8C20-B2C4178C5DC8}"/>
            </a:ext>
          </a:extLst>
        </xdr:cNvPr>
        <xdr:cNvSpPr txBox="1"/>
      </xdr:nvSpPr>
      <xdr:spPr>
        <a:xfrm>
          <a:off x="2455584" y="17483416"/>
          <a:ext cx="3891427" cy="28388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④博士論文本体（</a:t>
          </a:r>
          <a:r>
            <a:rPr kumimoji="1" lang="en-US" altLang="ja-JP" sz="1100">
              <a:solidFill>
                <a:sysClr val="windowText" lastClr="000000"/>
              </a:solidFill>
            </a:rPr>
            <a:t>PDF/A</a:t>
          </a:r>
          <a:r>
            <a:rPr kumimoji="1" lang="ja-JP" altLang="en-US" sz="1100">
              <a:solidFill>
                <a:sysClr val="windowText" lastClr="000000"/>
              </a:solidFill>
            </a:rPr>
            <a:t>形式の</a:t>
          </a:r>
          <a:r>
            <a:rPr kumimoji="1" lang="en-US" altLang="ja-JP" sz="1100">
              <a:solidFill>
                <a:sysClr val="windowText" lastClr="000000"/>
              </a:solidFill>
            </a:rPr>
            <a:t>Honbun</a:t>
          </a:r>
          <a:r>
            <a:rPr kumimoji="1" lang="ja-JP" altLang="en-US" sz="1100">
              <a:solidFill>
                <a:sysClr val="windowText" lastClr="000000"/>
              </a:solidFill>
            </a:rPr>
            <a:t>作成用）</a:t>
          </a:r>
        </a:p>
      </xdr:txBody>
    </xdr:sp>
    <xdr:clientData/>
  </xdr:twoCellAnchor>
  <xdr:twoCellAnchor>
    <xdr:from>
      <xdr:col>17</xdr:col>
      <xdr:colOff>42334</xdr:colOff>
      <xdr:row>107</xdr:row>
      <xdr:rowOff>31749</xdr:rowOff>
    </xdr:from>
    <xdr:to>
      <xdr:col>19</xdr:col>
      <xdr:colOff>359834</xdr:colOff>
      <xdr:row>123</xdr:row>
      <xdr:rowOff>158749</xdr:rowOff>
    </xdr:to>
    <xdr:sp macro="" textlink="">
      <xdr:nvSpPr>
        <xdr:cNvPr id="116" name="テキスト ボックス 115">
          <a:extLst>
            <a:ext uri="{FF2B5EF4-FFF2-40B4-BE49-F238E27FC236}">
              <a16:creationId xmlns:a16="http://schemas.microsoft.com/office/drawing/2014/main" id="{2BEB0CD3-8324-45F8-B14B-1E7A2C042139}"/>
            </a:ext>
          </a:extLst>
        </xdr:cNvPr>
        <xdr:cNvSpPr txBox="1"/>
      </xdr:nvSpPr>
      <xdr:spPr>
        <a:xfrm>
          <a:off x="10259484" y="17989549"/>
          <a:ext cx="1574800"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署名ページ</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539751</xdr:colOff>
      <xdr:row>109</xdr:row>
      <xdr:rowOff>21167</xdr:rowOff>
    </xdr:from>
    <xdr:to>
      <xdr:col>19</xdr:col>
      <xdr:colOff>201084</xdr:colOff>
      <xdr:row>125</xdr:row>
      <xdr:rowOff>148167</xdr:rowOff>
    </xdr:to>
    <xdr:sp macro="" textlink="">
      <xdr:nvSpPr>
        <xdr:cNvPr id="117" name="テキスト ボックス 116">
          <a:extLst>
            <a:ext uri="{FF2B5EF4-FFF2-40B4-BE49-F238E27FC236}">
              <a16:creationId xmlns:a16="http://schemas.microsoft.com/office/drawing/2014/main" id="{F41EF536-6065-4E2D-81EF-645D6F6704E3}"/>
            </a:ext>
          </a:extLst>
        </xdr:cNvPr>
        <xdr:cNvSpPr txBox="1"/>
      </xdr:nvSpPr>
      <xdr:spPr>
        <a:xfrm>
          <a:off x="10128251" y="18296467"/>
          <a:ext cx="15472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649817</xdr:colOff>
      <xdr:row>126</xdr:row>
      <xdr:rowOff>152400</xdr:rowOff>
    </xdr:from>
    <xdr:to>
      <xdr:col>19</xdr:col>
      <xdr:colOff>359834</xdr:colOff>
      <xdr:row>130</xdr:row>
      <xdr:rowOff>74083</xdr:rowOff>
    </xdr:to>
    <xdr:sp macro="" textlink="">
      <xdr:nvSpPr>
        <xdr:cNvPr id="118" name="テキスト ボックス 117">
          <a:extLst>
            <a:ext uri="{FF2B5EF4-FFF2-40B4-BE49-F238E27FC236}">
              <a16:creationId xmlns:a16="http://schemas.microsoft.com/office/drawing/2014/main" id="{5A4C3580-6812-4B22-A2E5-75A76E82FEFA}"/>
            </a:ext>
          </a:extLst>
        </xdr:cNvPr>
        <xdr:cNvSpPr txBox="1"/>
      </xdr:nvSpPr>
      <xdr:spPr>
        <a:xfrm>
          <a:off x="10219267" y="21126450"/>
          <a:ext cx="1615017" cy="556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本文、署名ページは、主査が別途作成する。</a:t>
          </a:r>
        </a:p>
      </xdr:txBody>
    </xdr:sp>
    <xdr:clientData/>
  </xdr:twoCellAnchor>
  <xdr:twoCellAnchor>
    <xdr:from>
      <xdr:col>1</xdr:col>
      <xdr:colOff>131094</xdr:colOff>
      <xdr:row>146</xdr:row>
      <xdr:rowOff>13334</xdr:rowOff>
    </xdr:from>
    <xdr:to>
      <xdr:col>5</xdr:col>
      <xdr:colOff>112185</xdr:colOff>
      <xdr:row>164</xdr:row>
      <xdr:rowOff>1830</xdr:rowOff>
    </xdr:to>
    <xdr:grpSp>
      <xdr:nvGrpSpPr>
        <xdr:cNvPr id="119" name="グループ化 118">
          <a:extLst>
            <a:ext uri="{FF2B5EF4-FFF2-40B4-BE49-F238E27FC236}">
              <a16:creationId xmlns:a16="http://schemas.microsoft.com/office/drawing/2014/main" id="{C631000C-CF69-40FD-8044-0056557B67CF}"/>
            </a:ext>
          </a:extLst>
        </xdr:cNvPr>
        <xdr:cNvGrpSpPr/>
      </xdr:nvGrpSpPr>
      <xdr:grpSpPr>
        <a:xfrm>
          <a:off x="570709" y="24057853"/>
          <a:ext cx="2215803" cy="2845996"/>
          <a:chOff x="610582" y="25001970"/>
          <a:chExt cx="2424818" cy="2970235"/>
        </a:xfrm>
      </xdr:grpSpPr>
      <xdr:grpSp>
        <xdr:nvGrpSpPr>
          <xdr:cNvPr id="120" name="グループ化 119">
            <a:extLst>
              <a:ext uri="{FF2B5EF4-FFF2-40B4-BE49-F238E27FC236}">
                <a16:creationId xmlns:a16="http://schemas.microsoft.com/office/drawing/2014/main" id="{BBF6ABB1-483E-1000-11EE-9DE47836F321}"/>
              </a:ext>
            </a:extLst>
          </xdr:cNvPr>
          <xdr:cNvGrpSpPr/>
        </xdr:nvGrpSpPr>
        <xdr:grpSpPr>
          <a:xfrm>
            <a:off x="880681" y="25001970"/>
            <a:ext cx="2154719" cy="2484780"/>
            <a:chOff x="880681" y="25001970"/>
            <a:chExt cx="2154719" cy="2484780"/>
          </a:xfrm>
        </xdr:grpSpPr>
        <xdr:sp macro="" textlink="">
          <xdr:nvSpPr>
            <xdr:cNvPr id="122" name="テキスト ボックス 121">
              <a:extLst>
                <a:ext uri="{FF2B5EF4-FFF2-40B4-BE49-F238E27FC236}">
                  <a16:creationId xmlns:a16="http://schemas.microsoft.com/office/drawing/2014/main" id="{935FB1CF-C218-3E72-3A48-B3EA3974E6FE}"/>
                </a:ext>
              </a:extLst>
            </xdr:cNvPr>
            <xdr:cNvSpPr txBox="1"/>
          </xdr:nvSpPr>
          <xdr:spPr>
            <a:xfrm>
              <a:off x="1311236" y="25001970"/>
              <a:ext cx="1724164"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123" name="テキスト ボックス 122">
              <a:extLst>
                <a:ext uri="{FF2B5EF4-FFF2-40B4-BE49-F238E27FC236}">
                  <a16:creationId xmlns:a16="http://schemas.microsoft.com/office/drawing/2014/main" id="{7FF3947E-F4A9-449F-AEAA-23F3EAD87407}"/>
                </a:ext>
              </a:extLst>
            </xdr:cNvPr>
            <xdr:cNvSpPr txBox="1"/>
          </xdr:nvSpPr>
          <xdr:spPr>
            <a:xfrm>
              <a:off x="880681" y="25393091"/>
              <a:ext cx="1723702"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121" name="テキスト ボックス 120">
            <a:extLst>
              <a:ext uri="{FF2B5EF4-FFF2-40B4-BE49-F238E27FC236}">
                <a16:creationId xmlns:a16="http://schemas.microsoft.com/office/drawing/2014/main" id="{057946E3-19D4-229D-2088-F14A9E034A6C}"/>
              </a:ext>
            </a:extLst>
          </xdr:cNvPr>
          <xdr:cNvSpPr txBox="1"/>
        </xdr:nvSpPr>
        <xdr:spPr>
          <a:xfrm>
            <a:off x="610582"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5</xdr:col>
      <xdr:colOff>453643</xdr:colOff>
      <xdr:row>146</xdr:row>
      <xdr:rowOff>17006</xdr:rowOff>
    </xdr:from>
    <xdr:to>
      <xdr:col>8</xdr:col>
      <xdr:colOff>219075</xdr:colOff>
      <xdr:row>163</xdr:row>
      <xdr:rowOff>102595</xdr:rowOff>
    </xdr:to>
    <xdr:pic>
      <xdr:nvPicPr>
        <xdr:cNvPr id="124" name="図 123">
          <a:extLst>
            <a:ext uri="{FF2B5EF4-FFF2-40B4-BE49-F238E27FC236}">
              <a16:creationId xmlns:a16="http://schemas.microsoft.com/office/drawing/2014/main" id="{195A7B3A-6F34-465E-A449-E38AE158707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126993" y="24432756"/>
          <a:ext cx="1651382" cy="2784339"/>
        </a:xfrm>
        <a:prstGeom prst="rect">
          <a:avLst/>
        </a:prstGeom>
        <a:ln>
          <a:solidFill>
            <a:schemeClr val="tx1"/>
          </a:solidFill>
        </a:ln>
      </xdr:spPr>
    </xdr:pic>
    <xdr:clientData/>
  </xdr:twoCellAnchor>
  <xdr:twoCellAnchor>
    <xdr:from>
      <xdr:col>1</xdr:col>
      <xdr:colOff>102889</xdr:colOff>
      <xdr:row>141</xdr:row>
      <xdr:rowOff>4417</xdr:rowOff>
    </xdr:from>
    <xdr:to>
      <xdr:col>5</xdr:col>
      <xdr:colOff>377593</xdr:colOff>
      <xdr:row>144</xdr:row>
      <xdr:rowOff>76200</xdr:rowOff>
    </xdr:to>
    <xdr:sp macro="" textlink="">
      <xdr:nvSpPr>
        <xdr:cNvPr id="125" name="テキスト ボックス 124">
          <a:extLst>
            <a:ext uri="{FF2B5EF4-FFF2-40B4-BE49-F238E27FC236}">
              <a16:creationId xmlns:a16="http://schemas.microsoft.com/office/drawing/2014/main" id="{2F599F88-0672-47FC-9472-280E745953CA}"/>
            </a:ext>
          </a:extLst>
        </xdr:cNvPr>
        <xdr:cNvSpPr txBox="1"/>
      </xdr:nvSpPr>
      <xdr:spPr>
        <a:xfrm>
          <a:off x="541039" y="23626417"/>
          <a:ext cx="2509904" cy="54803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⑥</a:t>
          </a:r>
          <a:r>
            <a:rPr kumimoji="1" lang="en-US" altLang="ja-JP" sz="1100"/>
            <a:t>PDF/A</a:t>
          </a:r>
          <a:r>
            <a:rPr kumimoji="1" lang="ja-JP" altLang="en-US" sz="1100"/>
            <a:t>形式の博士論文、博士論文概要書、博士論文審査報告書（データ）</a:t>
          </a:r>
          <a:endParaRPr kumimoji="1" lang="en-US" altLang="ja-JP" sz="1100"/>
        </a:p>
        <a:p>
          <a:pPr algn="ctr"/>
          <a:endParaRPr kumimoji="1" lang="ja-JP" altLang="en-US" sz="1100"/>
        </a:p>
      </xdr:txBody>
    </xdr:sp>
    <xdr:clientData/>
  </xdr:twoCellAnchor>
  <xdr:twoCellAnchor>
    <xdr:from>
      <xdr:col>5</xdr:col>
      <xdr:colOff>631319</xdr:colOff>
      <xdr:row>140</xdr:row>
      <xdr:rowOff>114301</xdr:rowOff>
    </xdr:from>
    <xdr:to>
      <xdr:col>8</xdr:col>
      <xdr:colOff>1011</xdr:colOff>
      <xdr:row>145</xdr:row>
      <xdr:rowOff>61384</xdr:rowOff>
    </xdr:to>
    <xdr:sp macro="" textlink="">
      <xdr:nvSpPr>
        <xdr:cNvPr id="126" name="テキスト ボックス 125">
          <a:extLst>
            <a:ext uri="{FF2B5EF4-FFF2-40B4-BE49-F238E27FC236}">
              <a16:creationId xmlns:a16="http://schemas.microsoft.com/office/drawing/2014/main" id="{62977ED4-68ED-4D5C-8D4B-A735D680F326}"/>
            </a:ext>
          </a:extLst>
        </xdr:cNvPr>
        <xdr:cNvSpPr txBox="1"/>
      </xdr:nvSpPr>
      <xdr:spPr>
        <a:xfrm>
          <a:off x="3304669" y="23558501"/>
          <a:ext cx="1255642" cy="7598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⑦題目変更届</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該当時のみ）（</a:t>
          </a:r>
          <a:r>
            <a:rPr kumimoji="0" lang="en-US" altLang="ja-JP" sz="1100" b="0" i="0" u="none" strike="noStrike">
              <a:solidFill>
                <a:schemeClr val="dk1"/>
              </a:solidFill>
              <a:effectLst/>
              <a:latin typeface="+mn-lt"/>
              <a:ea typeface="+mn-ea"/>
              <a:cs typeface="+mn-cs"/>
            </a:rPr>
            <a:t>Word</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xdr:from>
      <xdr:col>11</xdr:col>
      <xdr:colOff>268108</xdr:colOff>
      <xdr:row>140</xdr:row>
      <xdr:rowOff>108832</xdr:rowOff>
    </xdr:from>
    <xdr:to>
      <xdr:col>14</xdr:col>
      <xdr:colOff>62539</xdr:colOff>
      <xdr:row>145</xdr:row>
      <xdr:rowOff>30392</xdr:rowOff>
    </xdr:to>
    <xdr:sp macro="" textlink="">
      <xdr:nvSpPr>
        <xdr:cNvPr id="127" name="テキスト ボックス 126">
          <a:extLst>
            <a:ext uri="{FF2B5EF4-FFF2-40B4-BE49-F238E27FC236}">
              <a16:creationId xmlns:a16="http://schemas.microsoft.com/office/drawing/2014/main" id="{77B0DB9D-9734-4DB6-BAA2-9F53B6DC1CA7}"/>
            </a:ext>
          </a:extLst>
        </xdr:cNvPr>
        <xdr:cNvSpPr txBox="1"/>
      </xdr:nvSpPr>
      <xdr:spPr>
        <a:xfrm>
          <a:off x="6704699" y="23246645"/>
          <a:ext cx="1677783" cy="73334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⑨合否申請書</a:t>
          </a:r>
          <a:endParaRPr kumimoji="1" lang="en-US" altLang="ja-JP" sz="1100"/>
        </a:p>
        <a:p>
          <a:pPr algn="ctr"/>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主査が作成）　　　</a:t>
          </a:r>
          <a:r>
            <a:rPr kumimoji="1" lang="ja-JP" altLang="en-US" sz="1100" b="1">
              <a:solidFill>
                <a:sysClr val="windowText" lastClr="000000"/>
              </a:solidFill>
            </a:rPr>
            <a:t>（</a:t>
          </a:r>
          <a:r>
            <a:rPr kumimoji="1" lang="en-US" altLang="ja-JP" sz="1100" b="1">
              <a:solidFill>
                <a:sysClr val="windowText" lastClr="000000"/>
              </a:solidFill>
            </a:rPr>
            <a:t>Excel</a:t>
          </a:r>
          <a:r>
            <a:rPr kumimoji="1" lang="ja-JP" altLang="en-US" sz="1100" b="1">
              <a:solidFill>
                <a:sysClr val="windowText" lastClr="000000"/>
              </a:solidFill>
            </a:rPr>
            <a:t>）</a:t>
          </a:r>
        </a:p>
      </xdr:txBody>
    </xdr:sp>
    <xdr:clientData/>
  </xdr:twoCellAnchor>
  <xdr:twoCellAnchor>
    <xdr:from>
      <xdr:col>2</xdr:col>
      <xdr:colOff>128839</xdr:colOff>
      <xdr:row>169</xdr:row>
      <xdr:rowOff>92948</xdr:rowOff>
    </xdr:from>
    <xdr:to>
      <xdr:col>7</xdr:col>
      <xdr:colOff>380999</xdr:colOff>
      <xdr:row>173</xdr:row>
      <xdr:rowOff>0</xdr:rowOff>
    </xdr:to>
    <xdr:sp macro="" textlink="">
      <xdr:nvSpPr>
        <xdr:cNvPr id="129" name="テキスト ボックス 128">
          <a:extLst>
            <a:ext uri="{FF2B5EF4-FFF2-40B4-BE49-F238E27FC236}">
              <a16:creationId xmlns:a16="http://schemas.microsoft.com/office/drawing/2014/main" id="{0D960297-6DE0-40B5-A3BC-802B956C5288}"/>
            </a:ext>
          </a:extLst>
        </xdr:cNvPr>
        <xdr:cNvSpPr txBox="1"/>
      </xdr:nvSpPr>
      <xdr:spPr>
        <a:xfrm>
          <a:off x="916239" y="28204398"/>
          <a:ext cx="3395410" cy="58650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⑤審査報告書：</a:t>
          </a:r>
          <a:endParaRPr kumimoji="1" lang="en-US" altLang="ja-JP" sz="1100"/>
        </a:p>
        <a:p>
          <a:r>
            <a:rPr kumimoji="1" lang="ja-JP" altLang="en-US" sz="1100"/>
            <a:t>最終ページに審査員全員の直筆署名を記載</a:t>
          </a:r>
        </a:p>
      </xdr:txBody>
    </xdr:sp>
    <xdr:clientData/>
  </xdr:twoCellAnchor>
  <xdr:twoCellAnchor>
    <xdr:from>
      <xdr:col>15</xdr:col>
      <xdr:colOff>661148</xdr:colOff>
      <xdr:row>86</xdr:row>
      <xdr:rowOff>134470</xdr:rowOff>
    </xdr:from>
    <xdr:to>
      <xdr:col>19</xdr:col>
      <xdr:colOff>515471</xdr:colOff>
      <xdr:row>90</xdr:row>
      <xdr:rowOff>123265</xdr:rowOff>
    </xdr:to>
    <xdr:sp macro="" textlink="">
      <xdr:nvSpPr>
        <xdr:cNvPr id="131" name="テキスト ボックス 130">
          <a:extLst>
            <a:ext uri="{FF2B5EF4-FFF2-40B4-BE49-F238E27FC236}">
              <a16:creationId xmlns:a16="http://schemas.microsoft.com/office/drawing/2014/main" id="{AB693568-F571-40EA-ACF5-EB64F95E7747}"/>
            </a:ext>
          </a:extLst>
        </xdr:cNvPr>
        <xdr:cNvSpPr txBox="1"/>
      </xdr:nvSpPr>
      <xdr:spPr>
        <a:xfrm>
          <a:off x="9589248" y="14669620"/>
          <a:ext cx="2400673" cy="623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テンプレートに含まれる全てのシートが、受理申請処理時に必要となるため、シートの追加・削除はしないこと。</a:t>
          </a:r>
        </a:p>
      </xdr:txBody>
    </xdr:sp>
    <xdr:clientData/>
  </xdr:twoCellAnchor>
  <xdr:twoCellAnchor>
    <xdr:from>
      <xdr:col>8</xdr:col>
      <xdr:colOff>419100</xdr:colOff>
      <xdr:row>140</xdr:row>
      <xdr:rowOff>104775</xdr:rowOff>
    </xdr:from>
    <xdr:to>
      <xdr:col>10</xdr:col>
      <xdr:colOff>474592</xdr:colOff>
      <xdr:row>145</xdr:row>
      <xdr:rowOff>51858</xdr:rowOff>
    </xdr:to>
    <xdr:sp macro="" textlink="">
      <xdr:nvSpPr>
        <xdr:cNvPr id="132" name="テキスト ボックス 131">
          <a:extLst>
            <a:ext uri="{FF2B5EF4-FFF2-40B4-BE49-F238E27FC236}">
              <a16:creationId xmlns:a16="http://schemas.microsoft.com/office/drawing/2014/main" id="{B54692B3-0A9D-453A-8E0C-A5ADB9EDC3B4}"/>
            </a:ext>
          </a:extLst>
        </xdr:cNvPr>
        <xdr:cNvSpPr txBox="1"/>
      </xdr:nvSpPr>
      <xdr:spPr>
        <a:xfrm>
          <a:off x="4978400" y="23548975"/>
          <a:ext cx="1312792" cy="7598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⑧研究業績一覧</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受理時から変更があった場合のみ）（</a:t>
          </a:r>
          <a:r>
            <a:rPr kumimoji="0" lang="en-US" altLang="ja-JP" sz="1100" b="0" i="0" u="none" strike="noStrike">
              <a:solidFill>
                <a:schemeClr val="dk1"/>
              </a:solidFill>
              <a:effectLst/>
              <a:latin typeface="+mn-lt"/>
              <a:ea typeface="+mn-ea"/>
              <a:cs typeface="+mn-cs"/>
            </a:rPr>
            <a:t>PDF</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8</xdr:col>
      <xdr:colOff>409575</xdr:colOff>
      <xdr:row>146</xdr:row>
      <xdr:rowOff>47625</xdr:rowOff>
    </xdr:from>
    <xdr:to>
      <xdr:col>10</xdr:col>
      <xdr:colOff>495300</xdr:colOff>
      <xdr:row>161</xdr:row>
      <xdr:rowOff>38712</xdr:rowOff>
    </xdr:to>
    <xdr:pic>
      <xdr:nvPicPr>
        <xdr:cNvPr id="133" name="図 132">
          <a:extLst>
            <a:ext uri="{FF2B5EF4-FFF2-40B4-BE49-F238E27FC236}">
              <a16:creationId xmlns:a16="http://schemas.microsoft.com/office/drawing/2014/main" id="{23014A77-57E0-457C-AE0C-CC86F79D82B5}"/>
            </a:ext>
          </a:extLst>
        </xdr:cNvPr>
        <xdr:cNvPicPr>
          <a:picLocks noChangeAspect="1"/>
        </xdr:cNvPicPr>
      </xdr:nvPicPr>
      <xdr:blipFill>
        <a:blip xmlns:r="http://schemas.openxmlformats.org/officeDocument/2006/relationships" r:embed="rId10"/>
        <a:stretch>
          <a:fillRect/>
        </a:stretch>
      </xdr:blipFill>
      <xdr:spPr>
        <a:xfrm>
          <a:off x="4968875" y="24463375"/>
          <a:ext cx="1343025" cy="2372337"/>
        </a:xfrm>
        <a:prstGeom prst="rect">
          <a:avLst/>
        </a:prstGeom>
        <a:ln>
          <a:solidFill>
            <a:sysClr val="windowText" lastClr="000000"/>
          </a:solidFill>
        </a:ln>
      </xdr:spPr>
    </xdr:pic>
    <xdr:clientData/>
  </xdr:twoCellAnchor>
  <xdr:twoCellAnchor editAs="oneCell">
    <xdr:from>
      <xdr:col>2</xdr:col>
      <xdr:colOff>44481</xdr:colOff>
      <xdr:row>7</xdr:row>
      <xdr:rowOff>95240</xdr:rowOff>
    </xdr:from>
    <xdr:to>
      <xdr:col>8</xdr:col>
      <xdr:colOff>592270</xdr:colOff>
      <xdr:row>24</xdr:row>
      <xdr:rowOff>50769</xdr:rowOff>
    </xdr:to>
    <xdr:pic>
      <xdr:nvPicPr>
        <xdr:cNvPr id="134" name="図 133">
          <a:extLst>
            <a:ext uri="{FF2B5EF4-FFF2-40B4-BE49-F238E27FC236}">
              <a16:creationId xmlns:a16="http://schemas.microsoft.com/office/drawing/2014/main" id="{C8F3A8A4-C9E0-4496-ACE1-F319CE0C0F20}"/>
            </a:ext>
          </a:extLst>
        </xdr:cNvPr>
        <xdr:cNvPicPr>
          <a:picLocks noChangeAspect="1"/>
        </xdr:cNvPicPr>
      </xdr:nvPicPr>
      <xdr:blipFill rotWithShape="1">
        <a:blip xmlns:r="http://schemas.openxmlformats.org/officeDocument/2006/relationships" r:embed="rId11"/>
        <a:srcRect t="31671" r="48645" b="7667"/>
        <a:stretch/>
      </xdr:blipFill>
      <xdr:spPr>
        <a:xfrm>
          <a:off x="831881" y="1289040"/>
          <a:ext cx="4319689" cy="2870179"/>
        </a:xfrm>
        <a:prstGeom prst="rect">
          <a:avLst/>
        </a:prstGeom>
      </xdr:spPr>
    </xdr:pic>
    <xdr:clientData/>
  </xdr:twoCellAnchor>
  <xdr:twoCellAnchor editAs="oneCell">
    <xdr:from>
      <xdr:col>11</xdr:col>
      <xdr:colOff>248949</xdr:colOff>
      <xdr:row>68</xdr:row>
      <xdr:rowOff>140710</xdr:rowOff>
    </xdr:from>
    <xdr:to>
      <xdr:col>14</xdr:col>
      <xdr:colOff>610577</xdr:colOff>
      <xdr:row>86</xdr:row>
      <xdr:rowOff>154675</xdr:rowOff>
    </xdr:to>
    <xdr:pic>
      <xdr:nvPicPr>
        <xdr:cNvPr id="135" name="図 134">
          <a:extLst>
            <a:ext uri="{FF2B5EF4-FFF2-40B4-BE49-F238E27FC236}">
              <a16:creationId xmlns:a16="http://schemas.microsoft.com/office/drawing/2014/main" id="{D18FC216-AA9B-4C51-9700-F628627D7D1D}"/>
            </a:ext>
          </a:extLst>
        </xdr:cNvPr>
        <xdr:cNvPicPr>
          <a:picLocks noChangeAspect="1"/>
        </xdr:cNvPicPr>
      </xdr:nvPicPr>
      <xdr:blipFill>
        <a:blip xmlns:r="http://schemas.openxmlformats.org/officeDocument/2006/relationships" r:embed="rId12"/>
        <a:stretch>
          <a:fillRect/>
        </a:stretch>
      </xdr:blipFill>
      <xdr:spPr>
        <a:xfrm>
          <a:off x="6696641" y="11448595"/>
          <a:ext cx="2248311" cy="2871465"/>
        </a:xfrm>
        <a:prstGeom prst="rect">
          <a:avLst/>
        </a:prstGeom>
        <a:ln>
          <a:solidFill>
            <a:schemeClr val="tx1"/>
          </a:solidFill>
        </a:ln>
      </xdr:spPr>
    </xdr:pic>
    <xdr:clientData/>
  </xdr:twoCellAnchor>
  <xdr:twoCellAnchor editAs="oneCell">
    <xdr:from>
      <xdr:col>6</xdr:col>
      <xdr:colOff>101596</xdr:colOff>
      <xdr:row>34</xdr:row>
      <xdr:rowOff>127000</xdr:rowOff>
    </xdr:from>
    <xdr:to>
      <xdr:col>8</xdr:col>
      <xdr:colOff>573320</xdr:colOff>
      <xdr:row>50</xdr:row>
      <xdr:rowOff>27882</xdr:rowOff>
    </xdr:to>
    <xdr:pic>
      <xdr:nvPicPr>
        <xdr:cNvPr id="136" name="図 135">
          <a:extLst>
            <a:ext uri="{FF2B5EF4-FFF2-40B4-BE49-F238E27FC236}">
              <a16:creationId xmlns:a16="http://schemas.microsoft.com/office/drawing/2014/main" id="{16F3017C-D9FB-4511-B34A-2D353DC38F57}"/>
            </a:ext>
          </a:extLst>
        </xdr:cNvPr>
        <xdr:cNvPicPr>
          <a:picLocks noChangeAspect="1"/>
        </xdr:cNvPicPr>
      </xdr:nvPicPr>
      <xdr:blipFill rotWithShape="1">
        <a:blip xmlns:r="http://schemas.openxmlformats.org/officeDocument/2006/relationships" r:embed="rId13"/>
        <a:srcRect t="29664" r="76361" b="11009"/>
        <a:stretch/>
      </xdr:blipFill>
      <xdr:spPr>
        <a:xfrm>
          <a:off x="3403596" y="5911850"/>
          <a:ext cx="1729024" cy="2440882"/>
        </a:xfrm>
        <a:prstGeom prst="rect">
          <a:avLst/>
        </a:prstGeom>
      </xdr:spPr>
    </xdr:pic>
    <xdr:clientData/>
  </xdr:twoCellAnchor>
  <xdr:twoCellAnchor editAs="oneCell">
    <xdr:from>
      <xdr:col>5</xdr:col>
      <xdr:colOff>565150</xdr:colOff>
      <xdr:row>73</xdr:row>
      <xdr:rowOff>73025</xdr:rowOff>
    </xdr:from>
    <xdr:to>
      <xdr:col>8</xdr:col>
      <xdr:colOff>408224</xdr:colOff>
      <xdr:row>88</xdr:row>
      <xdr:rowOff>132657</xdr:rowOff>
    </xdr:to>
    <xdr:pic>
      <xdr:nvPicPr>
        <xdr:cNvPr id="137" name="図 136">
          <a:extLst>
            <a:ext uri="{FF2B5EF4-FFF2-40B4-BE49-F238E27FC236}">
              <a16:creationId xmlns:a16="http://schemas.microsoft.com/office/drawing/2014/main" id="{5F39EA42-4493-4ED2-8FD8-F0959DC13708}"/>
            </a:ext>
          </a:extLst>
        </xdr:cNvPr>
        <xdr:cNvPicPr>
          <a:picLocks noChangeAspect="1"/>
        </xdr:cNvPicPr>
      </xdr:nvPicPr>
      <xdr:blipFill rotWithShape="1">
        <a:blip xmlns:r="http://schemas.openxmlformats.org/officeDocument/2006/relationships" r:embed="rId13"/>
        <a:srcRect t="29664" r="76361" b="11009"/>
        <a:stretch/>
      </xdr:blipFill>
      <xdr:spPr>
        <a:xfrm>
          <a:off x="3238500" y="12544425"/>
          <a:ext cx="1729024" cy="2440882"/>
        </a:xfrm>
        <a:prstGeom prst="rect">
          <a:avLst/>
        </a:prstGeom>
      </xdr:spPr>
    </xdr:pic>
    <xdr:clientData/>
  </xdr:twoCellAnchor>
  <xdr:twoCellAnchor editAs="oneCell">
    <xdr:from>
      <xdr:col>2</xdr:col>
      <xdr:colOff>38129</xdr:colOff>
      <xdr:row>109</xdr:row>
      <xdr:rowOff>44449</xdr:rowOff>
    </xdr:from>
    <xdr:to>
      <xdr:col>4</xdr:col>
      <xdr:colOff>543477</xdr:colOff>
      <xdr:row>125</xdr:row>
      <xdr:rowOff>127000</xdr:rowOff>
    </xdr:to>
    <xdr:pic>
      <xdr:nvPicPr>
        <xdr:cNvPr id="138" name="図 137">
          <a:extLst>
            <a:ext uri="{FF2B5EF4-FFF2-40B4-BE49-F238E27FC236}">
              <a16:creationId xmlns:a16="http://schemas.microsoft.com/office/drawing/2014/main" id="{D07F15EF-34CF-4541-977E-05E7C8D29B65}"/>
            </a:ext>
          </a:extLst>
        </xdr:cNvPr>
        <xdr:cNvPicPr>
          <a:picLocks noChangeAspect="1"/>
        </xdr:cNvPicPr>
      </xdr:nvPicPr>
      <xdr:blipFill rotWithShape="1">
        <a:blip xmlns:r="http://schemas.openxmlformats.org/officeDocument/2006/relationships" r:embed="rId14"/>
        <a:srcRect t="30119" r="82742" b="24234"/>
        <a:stretch/>
      </xdr:blipFill>
      <xdr:spPr>
        <a:xfrm>
          <a:off x="825529" y="18319749"/>
          <a:ext cx="1762648" cy="2622551"/>
        </a:xfrm>
        <a:prstGeom prst="rect">
          <a:avLst/>
        </a:prstGeom>
        <a:ln>
          <a:solidFill>
            <a:schemeClr val="accent1"/>
          </a:solidFill>
        </a:ln>
      </xdr:spPr>
    </xdr:pic>
    <xdr:clientData/>
  </xdr:twoCellAnchor>
  <xdr:twoCellAnchor editAs="oneCell">
    <xdr:from>
      <xdr:col>4</xdr:col>
      <xdr:colOff>596517</xdr:colOff>
      <xdr:row>109</xdr:row>
      <xdr:rowOff>1</xdr:rowOff>
    </xdr:from>
    <xdr:to>
      <xdr:col>7</xdr:col>
      <xdr:colOff>423335</xdr:colOff>
      <xdr:row>126</xdr:row>
      <xdr:rowOff>12829</xdr:rowOff>
    </xdr:to>
    <xdr:pic>
      <xdr:nvPicPr>
        <xdr:cNvPr id="139" name="図 138">
          <a:extLst>
            <a:ext uri="{FF2B5EF4-FFF2-40B4-BE49-F238E27FC236}">
              <a16:creationId xmlns:a16="http://schemas.microsoft.com/office/drawing/2014/main" id="{C5F4D3E9-3C34-402F-8206-975E27A14B4C}"/>
            </a:ext>
          </a:extLst>
        </xdr:cNvPr>
        <xdr:cNvPicPr>
          <a:picLocks noChangeAspect="1"/>
        </xdr:cNvPicPr>
      </xdr:nvPicPr>
      <xdr:blipFill rotWithShape="1">
        <a:blip xmlns:r="http://schemas.openxmlformats.org/officeDocument/2006/relationships" r:embed="rId15"/>
        <a:srcRect l="1" t="32784" r="82758" b="22412"/>
        <a:stretch/>
      </xdr:blipFill>
      <xdr:spPr>
        <a:xfrm>
          <a:off x="2641217" y="18275301"/>
          <a:ext cx="1712768" cy="2711578"/>
        </a:xfrm>
        <a:prstGeom prst="rect">
          <a:avLst/>
        </a:prstGeom>
      </xdr:spPr>
    </xdr:pic>
    <xdr:clientData/>
  </xdr:twoCellAnchor>
  <xdr:twoCellAnchor editAs="oneCell">
    <xdr:from>
      <xdr:col>13</xdr:col>
      <xdr:colOff>395844</xdr:colOff>
      <xdr:row>108</xdr:row>
      <xdr:rowOff>90715</xdr:rowOff>
    </xdr:from>
    <xdr:to>
      <xdr:col>16</xdr:col>
      <xdr:colOff>313377</xdr:colOff>
      <xdr:row>125</xdr:row>
      <xdr:rowOff>32987</xdr:rowOff>
    </xdr:to>
    <xdr:pic>
      <xdr:nvPicPr>
        <xdr:cNvPr id="140" name="図 139">
          <a:extLst>
            <a:ext uri="{FF2B5EF4-FFF2-40B4-BE49-F238E27FC236}">
              <a16:creationId xmlns:a16="http://schemas.microsoft.com/office/drawing/2014/main" id="{D790E2BA-A053-45D2-A0EB-2510A49941AB}"/>
            </a:ext>
          </a:extLst>
        </xdr:cNvPr>
        <xdr:cNvPicPr>
          <a:picLocks noChangeAspect="1"/>
        </xdr:cNvPicPr>
      </xdr:nvPicPr>
      <xdr:blipFill rotWithShape="1">
        <a:blip xmlns:r="http://schemas.openxmlformats.org/officeDocument/2006/relationships" r:embed="rId16"/>
        <a:srcRect l="-1" t="29711" r="89654" b="42697"/>
        <a:stretch/>
      </xdr:blipFill>
      <xdr:spPr>
        <a:xfrm>
          <a:off x="8098394" y="18207265"/>
          <a:ext cx="1803483" cy="2641022"/>
        </a:xfrm>
        <a:prstGeom prst="rect">
          <a:avLst/>
        </a:prstGeom>
      </xdr:spPr>
    </xdr:pic>
    <xdr:clientData/>
  </xdr:twoCellAnchor>
  <xdr:twoCellAnchor editAs="oneCell">
    <xdr:from>
      <xdr:col>11</xdr:col>
      <xdr:colOff>191257</xdr:colOff>
      <xdr:row>146</xdr:row>
      <xdr:rowOff>10824</xdr:rowOff>
    </xdr:from>
    <xdr:to>
      <xdr:col>14</xdr:col>
      <xdr:colOff>111847</xdr:colOff>
      <xdr:row>161</xdr:row>
      <xdr:rowOff>72159</xdr:rowOff>
    </xdr:to>
    <xdr:pic>
      <xdr:nvPicPr>
        <xdr:cNvPr id="143" name="図 142">
          <a:extLst>
            <a:ext uri="{FF2B5EF4-FFF2-40B4-BE49-F238E27FC236}">
              <a16:creationId xmlns:a16="http://schemas.microsoft.com/office/drawing/2014/main" id="{2074F437-13A4-75E6-42BA-DFE894D630EC}"/>
            </a:ext>
          </a:extLst>
        </xdr:cNvPr>
        <xdr:cNvPicPr>
          <a:picLocks noChangeAspect="1"/>
        </xdr:cNvPicPr>
      </xdr:nvPicPr>
      <xdr:blipFill rotWithShape="1">
        <a:blip xmlns:r="http://schemas.openxmlformats.org/officeDocument/2006/relationships" r:embed="rId17"/>
        <a:srcRect t="29814" r="75214" b="8363"/>
        <a:stretch/>
      </xdr:blipFill>
      <xdr:spPr>
        <a:xfrm>
          <a:off x="6627848" y="24119176"/>
          <a:ext cx="1803942" cy="2442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5"/>
  <sheetViews>
    <sheetView tabSelected="1" zoomScale="104" zoomScaleNormal="104" workbookViewId="0">
      <selection activeCell="V5" sqref="V5"/>
    </sheetView>
  </sheetViews>
  <sheetFormatPr defaultColWidth="9" defaultRowHeight="12.5"/>
  <cols>
    <col min="1" max="1" width="6.26953125" style="108" customWidth="1"/>
    <col min="2" max="2" width="5" style="109" customWidth="1"/>
    <col min="3" max="20" width="9" style="108"/>
    <col min="21" max="21" width="4.6328125" style="108" customWidth="1"/>
    <col min="22" max="16384" width="9" style="108"/>
  </cols>
  <sheetData>
    <row r="1" spans="1:20">
      <c r="A1" s="216" t="s">
        <v>0</v>
      </c>
      <c r="B1" s="217"/>
      <c r="C1" s="217"/>
      <c r="D1" s="217"/>
      <c r="E1" s="217"/>
      <c r="F1" s="217"/>
      <c r="G1" s="217"/>
      <c r="H1" s="217"/>
      <c r="I1" s="217"/>
      <c r="J1" s="217"/>
      <c r="K1" s="217"/>
      <c r="L1" s="217"/>
      <c r="M1" s="217"/>
      <c r="N1" s="217"/>
      <c r="O1" s="217"/>
      <c r="P1" s="217"/>
      <c r="Q1" s="217"/>
      <c r="R1" s="217"/>
      <c r="S1" s="217"/>
      <c r="T1" s="217"/>
    </row>
    <row r="2" spans="1:20">
      <c r="A2" s="217"/>
      <c r="B2" s="217"/>
      <c r="C2" s="217"/>
      <c r="D2" s="217"/>
      <c r="E2" s="217"/>
      <c r="F2" s="217"/>
      <c r="G2" s="217"/>
      <c r="H2" s="217"/>
      <c r="I2" s="217"/>
      <c r="J2" s="217"/>
      <c r="K2" s="217"/>
      <c r="L2" s="217"/>
      <c r="M2" s="217"/>
      <c r="N2" s="217"/>
      <c r="O2" s="217"/>
      <c r="P2" s="217"/>
      <c r="Q2" s="217"/>
      <c r="R2" s="217"/>
      <c r="S2" s="217"/>
      <c r="T2" s="217"/>
    </row>
    <row r="3" spans="1:20">
      <c r="A3" s="155"/>
      <c r="S3" s="215" t="s">
        <v>432</v>
      </c>
      <c r="T3" s="215"/>
    </row>
    <row r="4" spans="1:20" ht="13" thickBot="1">
      <c r="B4" s="135" t="s">
        <v>420</v>
      </c>
    </row>
    <row r="5" spans="1:20" s="124" customFormat="1" ht="15.5" thickBot="1">
      <c r="B5" s="232" t="s">
        <v>1</v>
      </c>
      <c r="C5" s="233"/>
      <c r="D5" s="233"/>
      <c r="E5" s="233"/>
      <c r="F5" s="233"/>
      <c r="G5" s="233"/>
      <c r="H5" s="233"/>
      <c r="I5" s="233"/>
      <c r="J5" s="233"/>
      <c r="K5" s="233"/>
      <c r="L5" s="233"/>
      <c r="M5" s="233"/>
      <c r="N5" s="233"/>
      <c r="O5" s="233"/>
      <c r="P5" s="233"/>
      <c r="Q5" s="233"/>
      <c r="R5" s="233"/>
      <c r="S5" s="233"/>
      <c r="T5" s="234"/>
    </row>
    <row r="6" spans="1:20" ht="14">
      <c r="A6" s="229" t="s">
        <v>2</v>
      </c>
      <c r="B6" s="127" t="s">
        <v>3</v>
      </c>
      <c r="C6" s="128" t="s">
        <v>4</v>
      </c>
      <c r="D6" s="122"/>
      <c r="E6" s="122"/>
      <c r="F6" s="122"/>
      <c r="G6" s="122"/>
      <c r="H6" s="122"/>
      <c r="I6" s="122"/>
      <c r="J6" s="122"/>
      <c r="K6" s="122"/>
      <c r="L6" s="122"/>
      <c r="M6" s="122"/>
      <c r="N6" s="122"/>
      <c r="O6" s="122"/>
      <c r="P6" s="122"/>
      <c r="Q6" s="122"/>
      <c r="R6" s="122"/>
      <c r="S6" s="122"/>
      <c r="T6" s="123"/>
    </row>
    <row r="7" spans="1:20" ht="14">
      <c r="A7" s="230"/>
      <c r="B7" s="126"/>
      <c r="C7" s="124" t="s">
        <v>5</v>
      </c>
      <c r="T7" s="111"/>
    </row>
    <row r="8" spans="1:20" ht="13.5" customHeight="1">
      <c r="A8" s="230"/>
      <c r="B8" s="110"/>
      <c r="T8" s="111"/>
    </row>
    <row r="9" spans="1:20" ht="13.5" customHeight="1">
      <c r="A9" s="230"/>
      <c r="B9" s="110"/>
      <c r="T9" s="111"/>
    </row>
    <row r="10" spans="1:20" ht="13.5" customHeight="1">
      <c r="A10" s="230"/>
      <c r="B10" s="110"/>
      <c r="T10" s="111"/>
    </row>
    <row r="11" spans="1:20" ht="13.5" customHeight="1">
      <c r="A11" s="230"/>
      <c r="B11" s="110"/>
      <c r="T11" s="111"/>
    </row>
    <row r="12" spans="1:20" ht="13.5" customHeight="1">
      <c r="A12" s="230"/>
      <c r="B12" s="110"/>
      <c r="T12" s="111"/>
    </row>
    <row r="13" spans="1:20" ht="13.5" customHeight="1">
      <c r="A13" s="230"/>
      <c r="B13" s="110"/>
      <c r="T13" s="111"/>
    </row>
    <row r="14" spans="1:20" ht="13.5" customHeight="1">
      <c r="A14" s="230"/>
      <c r="B14" s="110"/>
      <c r="T14" s="111"/>
    </row>
    <row r="15" spans="1:20" ht="13.5" customHeight="1">
      <c r="A15" s="230"/>
      <c r="B15" s="110"/>
      <c r="T15" s="111"/>
    </row>
    <row r="16" spans="1:20" ht="13.5" customHeight="1">
      <c r="A16" s="230"/>
      <c r="B16" s="110"/>
      <c r="T16" s="111"/>
    </row>
    <row r="17" spans="1:20" ht="13.5" customHeight="1">
      <c r="A17" s="230"/>
      <c r="B17" s="110"/>
      <c r="T17" s="111"/>
    </row>
    <row r="18" spans="1:20" ht="13.5" customHeight="1">
      <c r="A18" s="230"/>
      <c r="B18" s="110"/>
      <c r="T18" s="111"/>
    </row>
    <row r="19" spans="1:20" ht="13.5" customHeight="1">
      <c r="A19" s="230"/>
      <c r="B19" s="110"/>
      <c r="T19" s="111"/>
    </row>
    <row r="20" spans="1:20" ht="13.5" customHeight="1">
      <c r="A20" s="230"/>
      <c r="B20" s="110"/>
      <c r="T20" s="111"/>
    </row>
    <row r="21" spans="1:20" ht="13.5" customHeight="1">
      <c r="A21" s="230"/>
      <c r="B21" s="110"/>
      <c r="T21" s="111"/>
    </row>
    <row r="22" spans="1:20" ht="13.5" customHeight="1">
      <c r="A22" s="230"/>
      <c r="B22" s="110"/>
      <c r="T22" s="111"/>
    </row>
    <row r="23" spans="1:20" ht="13.5" customHeight="1">
      <c r="A23" s="230"/>
      <c r="B23" s="110"/>
      <c r="T23" s="111"/>
    </row>
    <row r="24" spans="1:20" ht="13.5" customHeight="1">
      <c r="A24" s="230"/>
      <c r="B24" s="110"/>
      <c r="T24" s="111"/>
    </row>
    <row r="25" spans="1:20" ht="13.5" customHeight="1">
      <c r="A25" s="230"/>
      <c r="B25" s="110"/>
      <c r="T25" s="111"/>
    </row>
    <row r="26" spans="1:20" ht="13.5" customHeight="1">
      <c r="A26" s="230"/>
      <c r="B26" s="110"/>
      <c r="T26" s="111"/>
    </row>
    <row r="27" spans="1:20" ht="13.5" customHeight="1">
      <c r="A27" s="230"/>
      <c r="B27" s="110"/>
      <c r="T27" s="111"/>
    </row>
    <row r="28" spans="1:20" ht="13.5" customHeight="1">
      <c r="A28" s="230"/>
      <c r="B28" s="110"/>
      <c r="T28" s="111"/>
    </row>
    <row r="29" spans="1:20" ht="14.25" customHeight="1" thickBot="1">
      <c r="A29" s="231"/>
      <c r="B29" s="116"/>
      <c r="C29" s="113"/>
      <c r="D29" s="113"/>
      <c r="E29" s="113"/>
      <c r="F29" s="113"/>
      <c r="G29" s="113"/>
      <c r="H29" s="113"/>
      <c r="I29" s="113"/>
      <c r="J29" s="113"/>
      <c r="K29" s="113"/>
      <c r="L29" s="113"/>
      <c r="M29" s="113"/>
      <c r="N29" s="113"/>
      <c r="O29" s="113"/>
      <c r="P29" s="113"/>
      <c r="Q29" s="113"/>
      <c r="R29" s="113"/>
      <c r="S29" s="113"/>
      <c r="T29" s="114"/>
    </row>
    <row r="30" spans="1:20" ht="14">
      <c r="A30" s="229" t="s">
        <v>6</v>
      </c>
      <c r="B30" s="127" t="s">
        <v>7</v>
      </c>
      <c r="C30" s="125" t="s">
        <v>8</v>
      </c>
      <c r="D30" s="122"/>
      <c r="E30" s="122"/>
      <c r="F30" s="122"/>
      <c r="G30" s="122"/>
      <c r="H30" s="122"/>
      <c r="I30" s="122"/>
      <c r="J30" s="122"/>
      <c r="K30" s="122"/>
      <c r="L30" s="122"/>
      <c r="M30" s="122"/>
      <c r="N30" s="122"/>
      <c r="O30" s="122"/>
      <c r="P30" s="122"/>
      <c r="Q30" s="122"/>
      <c r="R30" s="122"/>
      <c r="S30" s="122"/>
      <c r="T30" s="123"/>
    </row>
    <row r="31" spans="1:20">
      <c r="A31" s="230"/>
      <c r="B31" s="110"/>
      <c r="T31" s="111"/>
    </row>
    <row r="32" spans="1:20">
      <c r="A32" s="230"/>
      <c r="B32" s="110"/>
      <c r="T32" s="111"/>
    </row>
    <row r="33" spans="1:20">
      <c r="A33" s="230"/>
      <c r="B33" s="110"/>
      <c r="T33" s="111"/>
    </row>
    <row r="34" spans="1:20">
      <c r="A34" s="230"/>
      <c r="B34" s="110"/>
      <c r="T34" s="111"/>
    </row>
    <row r="35" spans="1:20">
      <c r="A35" s="230"/>
      <c r="B35" s="110"/>
      <c r="T35" s="111"/>
    </row>
    <row r="36" spans="1:20">
      <c r="A36" s="230"/>
      <c r="B36" s="110"/>
      <c r="T36" s="111"/>
    </row>
    <row r="37" spans="1:20">
      <c r="A37" s="230"/>
      <c r="B37" s="110"/>
      <c r="T37" s="111"/>
    </row>
    <row r="38" spans="1:20">
      <c r="A38" s="230"/>
      <c r="B38" s="110"/>
      <c r="T38" s="111"/>
    </row>
    <row r="39" spans="1:20">
      <c r="A39" s="230"/>
      <c r="B39" s="110"/>
      <c r="T39" s="111"/>
    </row>
    <row r="40" spans="1:20">
      <c r="A40" s="230"/>
      <c r="B40" s="110"/>
      <c r="T40" s="111"/>
    </row>
    <row r="41" spans="1:20">
      <c r="A41" s="230"/>
      <c r="B41" s="110"/>
      <c r="T41" s="111"/>
    </row>
    <row r="42" spans="1:20">
      <c r="A42" s="230"/>
      <c r="B42" s="110"/>
      <c r="T42" s="111"/>
    </row>
    <row r="43" spans="1:20">
      <c r="A43" s="230"/>
      <c r="B43" s="110"/>
      <c r="T43" s="111"/>
    </row>
    <row r="44" spans="1:20">
      <c r="A44" s="230"/>
      <c r="B44" s="110"/>
      <c r="T44" s="111"/>
    </row>
    <row r="45" spans="1:20">
      <c r="A45" s="230"/>
      <c r="B45" s="110"/>
      <c r="T45" s="111"/>
    </row>
    <row r="46" spans="1:20">
      <c r="A46" s="230"/>
      <c r="B46" s="110"/>
      <c r="T46" s="111"/>
    </row>
    <row r="47" spans="1:20">
      <c r="A47" s="230"/>
      <c r="B47" s="110"/>
      <c r="T47" s="111"/>
    </row>
    <row r="48" spans="1:20">
      <c r="A48" s="230"/>
      <c r="B48" s="110"/>
      <c r="T48" s="111"/>
    </row>
    <row r="49" spans="1:20">
      <c r="A49" s="230"/>
      <c r="B49" s="110"/>
      <c r="T49" s="111"/>
    </row>
    <row r="50" spans="1:20">
      <c r="A50" s="230"/>
      <c r="B50" s="110"/>
      <c r="T50" s="111"/>
    </row>
    <row r="51" spans="1:20">
      <c r="A51" s="230"/>
      <c r="B51" s="110"/>
      <c r="T51" s="111"/>
    </row>
    <row r="52" spans="1:20">
      <c r="A52" s="230"/>
      <c r="B52" s="110"/>
      <c r="T52" s="111"/>
    </row>
    <row r="53" spans="1:20">
      <c r="A53" s="230"/>
      <c r="B53" s="110"/>
      <c r="T53" s="111"/>
    </row>
    <row r="54" spans="1:20">
      <c r="A54" s="230"/>
      <c r="B54" s="110"/>
      <c r="T54" s="111"/>
    </row>
    <row r="55" spans="1:20">
      <c r="A55" s="230"/>
      <c r="B55" s="110"/>
      <c r="T55" s="111"/>
    </row>
    <row r="56" spans="1:20" ht="13" thickBot="1">
      <c r="A56" s="231"/>
      <c r="B56" s="112"/>
      <c r="C56" s="113"/>
      <c r="D56" s="113"/>
      <c r="E56" s="113"/>
      <c r="F56" s="113"/>
      <c r="G56" s="113"/>
      <c r="H56" s="113"/>
      <c r="I56" s="113"/>
      <c r="J56" s="113"/>
      <c r="K56" s="113"/>
      <c r="L56" s="113"/>
      <c r="M56" s="113"/>
      <c r="N56" s="113"/>
      <c r="O56" s="113"/>
      <c r="P56" s="113"/>
      <c r="Q56" s="113"/>
      <c r="R56" s="113"/>
      <c r="S56" s="113"/>
      <c r="T56" s="114"/>
    </row>
    <row r="57" spans="1:20" ht="13.5" customHeight="1">
      <c r="A57" s="235" t="s">
        <v>9</v>
      </c>
      <c r="B57" s="238" t="s">
        <v>10</v>
      </c>
      <c r="C57" s="203"/>
      <c r="D57" s="203"/>
      <c r="E57" s="203"/>
      <c r="F57" s="203"/>
      <c r="G57" s="203"/>
      <c r="H57" s="203"/>
      <c r="I57" s="203"/>
      <c r="J57" s="203"/>
      <c r="K57" s="203"/>
      <c r="L57" s="203"/>
      <c r="M57" s="203"/>
      <c r="N57" s="203"/>
      <c r="O57" s="203"/>
      <c r="P57" s="203"/>
      <c r="Q57" s="203"/>
      <c r="R57" s="203"/>
      <c r="S57" s="203"/>
      <c r="T57" s="204"/>
    </row>
    <row r="58" spans="1:20" ht="13.5" customHeight="1">
      <c r="A58" s="236"/>
      <c r="B58" s="205"/>
      <c r="C58" s="206"/>
      <c r="D58" s="206"/>
      <c r="E58" s="206"/>
      <c r="F58" s="206"/>
      <c r="G58" s="206"/>
      <c r="H58" s="206"/>
      <c r="I58" s="206"/>
      <c r="J58" s="206"/>
      <c r="K58" s="206"/>
      <c r="L58" s="206"/>
      <c r="M58" s="206"/>
      <c r="N58" s="206"/>
      <c r="O58" s="206"/>
      <c r="P58" s="206"/>
      <c r="Q58" s="206"/>
      <c r="R58" s="206"/>
      <c r="S58" s="206"/>
      <c r="T58" s="207"/>
    </row>
    <row r="59" spans="1:20" ht="14.25" customHeight="1" thickBot="1">
      <c r="A59" s="237"/>
      <c r="B59" s="208"/>
      <c r="C59" s="209"/>
      <c r="D59" s="209"/>
      <c r="E59" s="209"/>
      <c r="F59" s="209"/>
      <c r="G59" s="209"/>
      <c r="H59" s="209"/>
      <c r="I59" s="209"/>
      <c r="J59" s="209"/>
      <c r="K59" s="209"/>
      <c r="L59" s="209"/>
      <c r="M59" s="209"/>
      <c r="N59" s="209"/>
      <c r="O59" s="209"/>
      <c r="P59" s="209"/>
      <c r="Q59" s="209"/>
      <c r="R59" s="209"/>
      <c r="S59" s="209"/>
      <c r="T59" s="210"/>
    </row>
    <row r="60" spans="1:20">
      <c r="A60" s="239" t="s">
        <v>11</v>
      </c>
      <c r="B60" s="121"/>
      <c r="C60" s="122"/>
      <c r="D60" s="122"/>
      <c r="E60" s="122"/>
      <c r="F60" s="122"/>
      <c r="G60" s="122"/>
      <c r="H60" s="122"/>
      <c r="I60" s="122"/>
      <c r="J60" s="122"/>
      <c r="K60" s="122"/>
      <c r="L60" s="122"/>
      <c r="M60" s="122"/>
      <c r="N60" s="122"/>
      <c r="O60" s="122"/>
      <c r="P60" s="122"/>
      <c r="Q60" s="122"/>
      <c r="R60" s="122"/>
      <c r="S60" s="122"/>
      <c r="T60" s="123"/>
    </row>
    <row r="61" spans="1:20" ht="14">
      <c r="A61" s="240"/>
      <c r="B61" s="129" t="s">
        <v>12</v>
      </c>
      <c r="T61" s="111"/>
    </row>
    <row r="62" spans="1:20">
      <c r="A62" s="236"/>
      <c r="B62" s="110"/>
      <c r="T62" s="111"/>
    </row>
    <row r="63" spans="1:20" ht="13" thickBot="1">
      <c r="A63" s="237"/>
      <c r="B63" s="112"/>
      <c r="C63" s="113"/>
      <c r="D63" s="113"/>
      <c r="E63" s="113"/>
      <c r="F63" s="113"/>
      <c r="G63" s="113"/>
      <c r="H63" s="113"/>
      <c r="I63" s="113"/>
      <c r="J63" s="113"/>
      <c r="K63" s="113"/>
      <c r="L63" s="113"/>
      <c r="M63" s="113"/>
      <c r="N63" s="113"/>
      <c r="O63" s="113"/>
      <c r="P63" s="113"/>
      <c r="Q63" s="113"/>
      <c r="R63" s="113"/>
      <c r="S63" s="113"/>
      <c r="T63" s="114"/>
    </row>
    <row r="64" spans="1:20">
      <c r="A64" s="229" t="s">
        <v>14</v>
      </c>
      <c r="B64" s="110"/>
      <c r="T64" s="111"/>
    </row>
    <row r="65" spans="1:20" ht="18">
      <c r="A65" s="230"/>
      <c r="B65" s="226" t="s">
        <v>431</v>
      </c>
      <c r="C65" s="227"/>
      <c r="D65" s="227"/>
      <c r="E65" s="227"/>
      <c r="F65" s="227"/>
      <c r="G65" s="227"/>
      <c r="H65" s="227"/>
      <c r="I65" s="227"/>
      <c r="J65" s="227"/>
      <c r="K65" s="227"/>
      <c r="L65" s="227"/>
      <c r="M65" s="227"/>
      <c r="N65" s="227"/>
      <c r="O65" s="227"/>
      <c r="P65" s="227"/>
      <c r="Q65" s="227"/>
      <c r="R65" s="227"/>
      <c r="S65" s="227"/>
      <c r="T65" s="228"/>
    </row>
    <row r="66" spans="1:20">
      <c r="A66" s="230"/>
      <c r="B66" s="110"/>
      <c r="T66" s="111"/>
    </row>
    <row r="67" spans="1:20">
      <c r="A67" s="230"/>
      <c r="B67" s="110"/>
      <c r="T67" s="111"/>
    </row>
    <row r="68" spans="1:20">
      <c r="A68" s="230"/>
      <c r="B68" s="110"/>
      <c r="T68" s="111"/>
    </row>
    <row r="69" spans="1:20">
      <c r="A69" s="230"/>
      <c r="B69" s="110"/>
      <c r="T69" s="111"/>
    </row>
    <row r="70" spans="1:20">
      <c r="A70" s="230"/>
      <c r="B70" s="110"/>
      <c r="T70" s="111"/>
    </row>
    <row r="71" spans="1:20">
      <c r="A71" s="230"/>
      <c r="B71" s="110"/>
      <c r="T71" s="111"/>
    </row>
    <row r="72" spans="1:20">
      <c r="A72" s="230"/>
      <c r="B72" s="110"/>
      <c r="T72" s="111"/>
    </row>
    <row r="73" spans="1:20">
      <c r="A73" s="230"/>
      <c r="B73" s="110"/>
      <c r="T73" s="111"/>
    </row>
    <row r="74" spans="1:20">
      <c r="A74" s="230"/>
      <c r="B74" s="110"/>
      <c r="T74" s="111"/>
    </row>
    <row r="75" spans="1:20">
      <c r="A75" s="230"/>
      <c r="B75" s="110"/>
      <c r="T75" s="111"/>
    </row>
    <row r="76" spans="1:20">
      <c r="A76" s="230"/>
      <c r="B76" s="110"/>
      <c r="T76" s="111"/>
    </row>
    <row r="77" spans="1:20">
      <c r="A77" s="230"/>
      <c r="B77" s="110"/>
      <c r="T77" s="111"/>
    </row>
    <row r="78" spans="1:20">
      <c r="A78" s="230"/>
      <c r="B78" s="110"/>
      <c r="T78" s="111"/>
    </row>
    <row r="79" spans="1:20">
      <c r="A79" s="230"/>
      <c r="B79" s="110"/>
      <c r="T79" s="111"/>
    </row>
    <row r="80" spans="1:20">
      <c r="A80" s="230"/>
      <c r="B80" s="110"/>
      <c r="T80" s="111"/>
    </row>
    <row r="81" spans="1:20">
      <c r="A81" s="230"/>
      <c r="B81" s="110"/>
      <c r="T81" s="111"/>
    </row>
    <row r="82" spans="1:20">
      <c r="A82" s="230"/>
      <c r="B82" s="110" t="s">
        <v>15</v>
      </c>
      <c r="T82" s="111"/>
    </row>
    <row r="83" spans="1:20">
      <c r="A83" s="230"/>
      <c r="B83" s="110"/>
      <c r="T83" s="111"/>
    </row>
    <row r="84" spans="1:20">
      <c r="A84" s="230"/>
      <c r="B84" s="110"/>
      <c r="T84" s="111"/>
    </row>
    <row r="85" spans="1:20">
      <c r="A85" s="230"/>
      <c r="B85" s="110"/>
      <c r="T85" s="111"/>
    </row>
    <row r="86" spans="1:20">
      <c r="A86" s="230"/>
      <c r="B86" s="110"/>
      <c r="T86" s="111"/>
    </row>
    <row r="87" spans="1:20">
      <c r="A87" s="230"/>
      <c r="B87" s="110"/>
      <c r="T87" s="111"/>
    </row>
    <row r="88" spans="1:20">
      <c r="A88" s="230"/>
      <c r="B88" s="110"/>
      <c r="T88" s="111"/>
    </row>
    <row r="89" spans="1:20">
      <c r="A89" s="230"/>
      <c r="B89" s="110"/>
      <c r="T89" s="111"/>
    </row>
    <row r="90" spans="1:20">
      <c r="A90" s="230"/>
      <c r="B90" s="110"/>
      <c r="T90" s="111"/>
    </row>
    <row r="91" spans="1:20">
      <c r="A91" s="230"/>
      <c r="B91" s="118"/>
      <c r="C91" s="119"/>
      <c r="D91" s="119"/>
      <c r="E91" s="119"/>
      <c r="F91" s="119"/>
      <c r="G91" s="119"/>
      <c r="H91" s="119"/>
      <c r="I91" s="119"/>
      <c r="J91" s="119"/>
      <c r="K91" s="119"/>
      <c r="L91" s="119"/>
      <c r="M91" s="119"/>
      <c r="N91" s="119"/>
      <c r="O91" s="119"/>
      <c r="P91" s="119"/>
      <c r="Q91" s="119"/>
      <c r="R91" s="119"/>
      <c r="S91" s="119"/>
      <c r="T91" s="120"/>
    </row>
    <row r="92" spans="1:20">
      <c r="A92" s="230"/>
      <c r="B92" s="219" t="s">
        <v>421</v>
      </c>
      <c r="C92" s="220"/>
      <c r="D92" s="220"/>
      <c r="E92" s="220"/>
      <c r="F92" s="220"/>
      <c r="G92" s="220"/>
      <c r="H92" s="220"/>
      <c r="I92" s="220"/>
      <c r="J92" s="220"/>
      <c r="K92" s="220"/>
      <c r="L92" s="220"/>
      <c r="M92" s="220"/>
      <c r="N92" s="220"/>
      <c r="O92" s="220"/>
      <c r="P92" s="220"/>
      <c r="Q92" s="220"/>
      <c r="R92" s="220"/>
      <c r="S92" s="220"/>
      <c r="T92" s="221"/>
    </row>
    <row r="93" spans="1:20">
      <c r="A93" s="230"/>
      <c r="B93" s="222"/>
      <c r="C93" s="223"/>
      <c r="D93" s="223"/>
      <c r="E93" s="223"/>
      <c r="F93" s="223"/>
      <c r="G93" s="223"/>
      <c r="H93" s="223"/>
      <c r="I93" s="223"/>
      <c r="J93" s="223"/>
      <c r="K93" s="223"/>
      <c r="L93" s="223"/>
      <c r="M93" s="223"/>
      <c r="N93" s="223"/>
      <c r="O93" s="223"/>
      <c r="P93" s="223"/>
      <c r="Q93" s="223"/>
      <c r="R93" s="223"/>
      <c r="S93" s="223"/>
      <c r="T93" s="224"/>
    </row>
    <row r="94" spans="1:20" ht="13.5" customHeight="1">
      <c r="A94" s="230"/>
      <c r="B94" s="225" t="s">
        <v>427</v>
      </c>
      <c r="C94" s="180"/>
      <c r="D94" s="180"/>
      <c r="E94" s="180"/>
      <c r="F94" s="180"/>
      <c r="G94" s="180"/>
      <c r="H94" s="180"/>
      <c r="I94" s="180"/>
      <c r="J94" s="180"/>
      <c r="K94" s="180"/>
      <c r="L94" s="180"/>
      <c r="M94" s="180"/>
      <c r="N94" s="180"/>
      <c r="O94" s="180"/>
      <c r="P94" s="180"/>
      <c r="Q94" s="180"/>
      <c r="R94" s="180"/>
      <c r="S94" s="180"/>
      <c r="T94" s="181"/>
    </row>
    <row r="95" spans="1:20" ht="13.5" customHeight="1" thickBot="1">
      <c r="A95" s="231"/>
      <c r="B95" s="182"/>
      <c r="C95" s="183"/>
      <c r="D95" s="183"/>
      <c r="E95" s="183"/>
      <c r="F95" s="183"/>
      <c r="G95" s="183"/>
      <c r="H95" s="183"/>
      <c r="I95" s="183"/>
      <c r="J95" s="183"/>
      <c r="K95" s="183"/>
      <c r="L95" s="183"/>
      <c r="M95" s="183"/>
      <c r="N95" s="183"/>
      <c r="O95" s="183"/>
      <c r="P95" s="183"/>
      <c r="Q95" s="183"/>
      <c r="R95" s="183"/>
      <c r="S95" s="183"/>
      <c r="T95" s="184"/>
    </row>
    <row r="97" spans="1:20" ht="13" thickBot="1"/>
    <row r="98" spans="1:20" ht="15.5" thickBot="1">
      <c r="B98" s="194" t="s">
        <v>16</v>
      </c>
      <c r="C98" s="195"/>
      <c r="D98" s="195"/>
      <c r="E98" s="195"/>
      <c r="F98" s="195"/>
      <c r="G98" s="195"/>
      <c r="H98" s="195"/>
      <c r="I98" s="195"/>
      <c r="J98" s="195"/>
      <c r="K98" s="195"/>
      <c r="L98" s="195"/>
      <c r="M98" s="195"/>
      <c r="N98" s="195"/>
      <c r="O98" s="195"/>
      <c r="P98" s="195"/>
      <c r="Q98" s="195"/>
      <c r="R98" s="195"/>
      <c r="S98" s="195"/>
      <c r="T98" s="196"/>
    </row>
    <row r="99" spans="1:20" ht="14">
      <c r="A99" s="197" t="s">
        <v>17</v>
      </c>
      <c r="B99" s="127" t="s">
        <v>18</v>
      </c>
      <c r="C99" s="125" t="s">
        <v>19</v>
      </c>
      <c r="T99" s="111"/>
    </row>
    <row r="100" spans="1:20">
      <c r="A100" s="198"/>
      <c r="B100" s="115"/>
      <c r="T100" s="111"/>
    </row>
    <row r="101" spans="1:20">
      <c r="A101" s="198"/>
      <c r="B101" s="115"/>
      <c r="T101" s="111"/>
    </row>
    <row r="102" spans="1:20">
      <c r="A102" s="198"/>
      <c r="B102" s="115"/>
      <c r="T102" s="111"/>
    </row>
    <row r="103" spans="1:20">
      <c r="A103" s="198"/>
      <c r="B103" s="115"/>
      <c r="T103" s="111"/>
    </row>
    <row r="104" spans="1:20">
      <c r="A104" s="198"/>
      <c r="B104" s="115"/>
      <c r="T104" s="111"/>
    </row>
    <row r="105" spans="1:20">
      <c r="A105" s="198"/>
      <c r="B105" s="115"/>
      <c r="T105" s="111"/>
    </row>
    <row r="106" spans="1:20">
      <c r="A106" s="198"/>
      <c r="B106" s="115"/>
      <c r="T106" s="111"/>
    </row>
    <row r="107" spans="1:20">
      <c r="A107" s="198"/>
      <c r="B107" s="115"/>
      <c r="T107" s="111"/>
    </row>
    <row r="108" spans="1:20">
      <c r="A108" s="198"/>
      <c r="B108" s="115"/>
      <c r="T108" s="111"/>
    </row>
    <row r="109" spans="1:20">
      <c r="A109" s="198"/>
      <c r="B109" s="115"/>
      <c r="T109" s="111"/>
    </row>
    <row r="110" spans="1:20">
      <c r="A110" s="198"/>
      <c r="B110" s="115"/>
      <c r="T110" s="111"/>
    </row>
    <row r="111" spans="1:20">
      <c r="A111" s="198"/>
      <c r="B111" s="115"/>
      <c r="T111" s="111"/>
    </row>
    <row r="112" spans="1:20">
      <c r="A112" s="198"/>
      <c r="B112" s="115"/>
      <c r="T112" s="111"/>
    </row>
    <row r="113" spans="1:20">
      <c r="A113" s="198"/>
      <c r="B113" s="115"/>
      <c r="T113" s="111"/>
    </row>
    <row r="114" spans="1:20">
      <c r="A114" s="198"/>
      <c r="B114" s="115"/>
      <c r="T114" s="111"/>
    </row>
    <row r="115" spans="1:20">
      <c r="A115" s="198"/>
      <c r="B115" s="115"/>
      <c r="T115" s="111"/>
    </row>
    <row r="116" spans="1:20">
      <c r="A116" s="198"/>
      <c r="B116" s="115"/>
      <c r="T116" s="111"/>
    </row>
    <row r="117" spans="1:20">
      <c r="A117" s="198"/>
      <c r="B117" s="115"/>
      <c r="T117" s="111"/>
    </row>
    <row r="118" spans="1:20">
      <c r="A118" s="198"/>
      <c r="B118" s="115"/>
      <c r="T118" s="111"/>
    </row>
    <row r="119" spans="1:20">
      <c r="A119" s="198"/>
      <c r="B119" s="115"/>
      <c r="T119" s="111"/>
    </row>
    <row r="120" spans="1:20">
      <c r="A120" s="198"/>
      <c r="B120" s="115"/>
      <c r="T120" s="111"/>
    </row>
    <row r="121" spans="1:20">
      <c r="A121" s="198"/>
      <c r="B121" s="115"/>
      <c r="T121" s="111"/>
    </row>
    <row r="122" spans="1:20">
      <c r="A122" s="198"/>
      <c r="B122" s="115"/>
      <c r="T122" s="111"/>
    </row>
    <row r="123" spans="1:20">
      <c r="A123" s="198"/>
      <c r="B123" s="115"/>
      <c r="T123" s="111"/>
    </row>
    <row r="124" spans="1:20">
      <c r="A124" s="198"/>
      <c r="B124" s="115"/>
      <c r="T124" s="111"/>
    </row>
    <row r="125" spans="1:20">
      <c r="A125" s="198"/>
      <c r="B125" s="115"/>
      <c r="T125" s="111"/>
    </row>
    <row r="126" spans="1:20">
      <c r="A126" s="198"/>
      <c r="B126" s="115"/>
      <c r="T126" s="111"/>
    </row>
    <row r="127" spans="1:20">
      <c r="A127" s="198"/>
      <c r="B127" s="115"/>
      <c r="T127" s="111"/>
    </row>
    <row r="128" spans="1:20">
      <c r="A128" s="198"/>
      <c r="B128" s="115"/>
      <c r="T128" s="111"/>
    </row>
    <row r="129" spans="1:20">
      <c r="A129" s="198"/>
      <c r="B129" s="115"/>
      <c r="T129" s="111"/>
    </row>
    <row r="130" spans="1:20">
      <c r="A130" s="198"/>
      <c r="B130" s="115"/>
      <c r="T130" s="111"/>
    </row>
    <row r="131" spans="1:20">
      <c r="A131" s="198"/>
      <c r="B131" s="115"/>
      <c r="T131" s="111"/>
    </row>
    <row r="132" spans="1:20">
      <c r="A132" s="198"/>
      <c r="B132" s="115"/>
      <c r="T132" s="111"/>
    </row>
    <row r="133" spans="1:20">
      <c r="A133" s="198"/>
      <c r="B133" s="115"/>
      <c r="T133" s="111"/>
    </row>
    <row r="134" spans="1:20">
      <c r="A134" s="198"/>
      <c r="B134" s="115"/>
      <c r="T134" s="111"/>
    </row>
    <row r="135" spans="1:20">
      <c r="A135" s="198"/>
      <c r="B135" s="115"/>
      <c r="T135" s="111"/>
    </row>
    <row r="136" spans="1:20">
      <c r="A136" s="198"/>
      <c r="B136" s="115"/>
      <c r="T136" s="111"/>
    </row>
    <row r="137" spans="1:20">
      <c r="A137" s="198"/>
      <c r="B137" s="115"/>
      <c r="T137" s="111"/>
    </row>
    <row r="138" spans="1:20">
      <c r="A138" s="198"/>
      <c r="B138" s="130"/>
      <c r="C138" s="119"/>
      <c r="D138" s="119"/>
      <c r="E138" s="119"/>
      <c r="F138" s="119"/>
      <c r="G138" s="119"/>
      <c r="H138" s="119"/>
      <c r="I138" s="119"/>
      <c r="J138" s="119"/>
      <c r="K138" s="119"/>
      <c r="L138" s="119"/>
      <c r="M138" s="119"/>
      <c r="N138" s="119"/>
      <c r="O138" s="119"/>
      <c r="P138" s="119"/>
      <c r="Q138" s="119"/>
      <c r="R138" s="119"/>
      <c r="S138" s="119"/>
      <c r="T138" s="120"/>
    </row>
    <row r="139" spans="1:20">
      <c r="A139" s="198"/>
      <c r="B139" s="115"/>
      <c r="T139" s="111"/>
    </row>
    <row r="140" spans="1:20" ht="32.25" customHeight="1">
      <c r="A140" s="198"/>
      <c r="B140" s="129" t="s">
        <v>20</v>
      </c>
      <c r="C140" s="213" t="s">
        <v>404</v>
      </c>
      <c r="D140" s="213"/>
      <c r="E140" s="213"/>
      <c r="F140" s="213"/>
      <c r="G140" s="213"/>
      <c r="H140" s="213"/>
      <c r="I140" s="213"/>
      <c r="J140" s="213"/>
      <c r="K140" s="213"/>
      <c r="L140" s="213"/>
      <c r="M140" s="213"/>
      <c r="N140" s="213"/>
      <c r="O140" s="213"/>
      <c r="P140" s="213"/>
      <c r="Q140" s="213"/>
      <c r="R140" s="213"/>
      <c r="S140" s="213"/>
      <c r="T140" s="214"/>
    </row>
    <row r="141" spans="1:20" ht="14">
      <c r="A141" s="198"/>
      <c r="B141" s="131"/>
      <c r="C141" s="132"/>
      <c r="D141" s="124"/>
      <c r="E141" s="124"/>
      <c r="F141" s="124"/>
      <c r="G141" s="132"/>
      <c r="H141" s="124"/>
      <c r="I141" s="124"/>
      <c r="J141" s="124"/>
      <c r="K141" s="124"/>
      <c r="L141" s="124"/>
      <c r="M141" s="124"/>
      <c r="N141" s="124"/>
      <c r="O141" s="124"/>
      <c r="P141" s="124"/>
      <c r="T141" s="111"/>
    </row>
    <row r="142" spans="1:20">
      <c r="A142" s="198"/>
      <c r="B142" s="115"/>
      <c r="T142" s="111"/>
    </row>
    <row r="143" spans="1:20">
      <c r="A143" s="198"/>
      <c r="B143" s="115"/>
      <c r="T143" s="111"/>
    </row>
    <row r="144" spans="1:20">
      <c r="A144" s="198"/>
      <c r="B144" s="115"/>
      <c r="T144" s="111"/>
    </row>
    <row r="145" spans="1:20">
      <c r="A145" s="198"/>
      <c r="B145" s="115"/>
      <c r="T145" s="111"/>
    </row>
    <row r="146" spans="1:20">
      <c r="A146" s="198"/>
      <c r="B146" s="115"/>
      <c r="T146" s="111"/>
    </row>
    <row r="147" spans="1:20">
      <c r="A147" s="198"/>
      <c r="B147" s="115"/>
      <c r="T147" s="111"/>
    </row>
    <row r="148" spans="1:20">
      <c r="A148" s="198"/>
      <c r="B148" s="115"/>
      <c r="T148" s="111"/>
    </row>
    <row r="149" spans="1:20">
      <c r="A149" s="198"/>
      <c r="B149" s="115"/>
      <c r="T149" s="111"/>
    </row>
    <row r="150" spans="1:20">
      <c r="A150" s="198"/>
      <c r="B150" s="115"/>
      <c r="T150" s="111"/>
    </row>
    <row r="151" spans="1:20">
      <c r="A151" s="198"/>
      <c r="B151" s="115"/>
      <c r="T151" s="111"/>
    </row>
    <row r="152" spans="1:20">
      <c r="A152" s="198"/>
      <c r="B152" s="115"/>
      <c r="T152" s="111"/>
    </row>
    <row r="153" spans="1:20">
      <c r="A153" s="198"/>
      <c r="B153" s="115"/>
      <c r="T153" s="111"/>
    </row>
    <row r="154" spans="1:20">
      <c r="A154" s="198"/>
      <c r="B154" s="115"/>
      <c r="T154" s="111"/>
    </row>
    <row r="155" spans="1:20">
      <c r="A155" s="198"/>
      <c r="B155" s="115"/>
      <c r="T155" s="111"/>
    </row>
    <row r="156" spans="1:20">
      <c r="A156" s="198"/>
      <c r="B156" s="115"/>
      <c r="T156" s="111"/>
    </row>
    <row r="157" spans="1:20">
      <c r="A157" s="198"/>
      <c r="B157" s="115"/>
      <c r="T157" s="111"/>
    </row>
    <row r="158" spans="1:20">
      <c r="A158" s="198"/>
      <c r="B158" s="115"/>
      <c r="T158" s="111"/>
    </row>
    <row r="159" spans="1:20">
      <c r="A159" s="198"/>
      <c r="B159" s="115"/>
      <c r="T159" s="111"/>
    </row>
    <row r="160" spans="1:20">
      <c r="A160" s="198"/>
      <c r="B160" s="115"/>
      <c r="T160" s="111"/>
    </row>
    <row r="161" spans="1:20">
      <c r="A161" s="198"/>
      <c r="B161" s="115"/>
      <c r="T161" s="111"/>
    </row>
    <row r="162" spans="1:20">
      <c r="A162" s="198"/>
      <c r="B162" s="115"/>
      <c r="T162" s="111"/>
    </row>
    <row r="163" spans="1:20">
      <c r="A163" s="198"/>
      <c r="B163" s="115"/>
      <c r="T163" s="111"/>
    </row>
    <row r="164" spans="1:20">
      <c r="A164" s="198"/>
      <c r="B164" s="115"/>
      <c r="T164" s="111"/>
    </row>
    <row r="165" spans="1:20">
      <c r="A165" s="198"/>
      <c r="B165" s="115"/>
      <c r="T165" s="111"/>
    </row>
    <row r="166" spans="1:20" ht="12.75" customHeight="1" thickBot="1">
      <c r="A166" s="198"/>
      <c r="B166" s="115"/>
      <c r="T166" s="111"/>
    </row>
    <row r="167" spans="1:20" ht="13.5" customHeight="1">
      <c r="A167" s="199" t="s">
        <v>9</v>
      </c>
      <c r="B167" s="202" t="s">
        <v>21</v>
      </c>
      <c r="C167" s="203"/>
      <c r="D167" s="203"/>
      <c r="E167" s="203"/>
      <c r="F167" s="203"/>
      <c r="G167" s="203"/>
      <c r="H167" s="203"/>
      <c r="I167" s="203"/>
      <c r="J167" s="203"/>
      <c r="K167" s="203"/>
      <c r="L167" s="203"/>
      <c r="M167" s="203"/>
      <c r="N167" s="203"/>
      <c r="O167" s="203"/>
      <c r="P167" s="203"/>
      <c r="Q167" s="203"/>
      <c r="R167" s="203"/>
      <c r="S167" s="203"/>
      <c r="T167" s="204"/>
    </row>
    <row r="168" spans="1:20" ht="13.5" customHeight="1">
      <c r="A168" s="200"/>
      <c r="B168" s="205"/>
      <c r="C168" s="206"/>
      <c r="D168" s="206"/>
      <c r="E168" s="206"/>
      <c r="F168" s="206"/>
      <c r="G168" s="206"/>
      <c r="H168" s="206"/>
      <c r="I168" s="206"/>
      <c r="J168" s="206"/>
      <c r="K168" s="206"/>
      <c r="L168" s="206"/>
      <c r="M168" s="206"/>
      <c r="N168" s="206"/>
      <c r="O168" s="206"/>
      <c r="P168" s="206"/>
      <c r="Q168" s="206"/>
      <c r="R168" s="206"/>
      <c r="S168" s="206"/>
      <c r="T168" s="207"/>
    </row>
    <row r="169" spans="1:20" ht="14.25" customHeight="1" thickBot="1">
      <c r="A169" s="201"/>
      <c r="B169" s="208"/>
      <c r="C169" s="209"/>
      <c r="D169" s="209"/>
      <c r="E169" s="209"/>
      <c r="F169" s="209"/>
      <c r="G169" s="209"/>
      <c r="H169" s="209"/>
      <c r="I169" s="209"/>
      <c r="J169" s="209"/>
      <c r="K169" s="209"/>
      <c r="L169" s="209"/>
      <c r="M169" s="209"/>
      <c r="N169" s="209"/>
      <c r="O169" s="209"/>
      <c r="P169" s="209"/>
      <c r="Q169" s="209"/>
      <c r="R169" s="209"/>
      <c r="S169" s="209"/>
      <c r="T169" s="210"/>
    </row>
    <row r="170" spans="1:20">
      <c r="A170" s="211" t="s">
        <v>22</v>
      </c>
      <c r="B170" s="121"/>
      <c r="C170" s="122"/>
      <c r="D170" s="122"/>
      <c r="E170" s="122"/>
      <c r="F170" s="122"/>
      <c r="G170" s="122"/>
      <c r="H170" s="122"/>
      <c r="I170" s="122"/>
      <c r="J170" s="122"/>
      <c r="K170" s="122"/>
      <c r="L170" s="122"/>
      <c r="M170" s="122"/>
      <c r="N170" s="122"/>
      <c r="O170" s="122"/>
      <c r="P170" s="122"/>
      <c r="Q170" s="122"/>
      <c r="R170" s="122"/>
      <c r="S170" s="122"/>
      <c r="T170" s="123"/>
    </row>
    <row r="171" spans="1:20" ht="14">
      <c r="A171" s="212"/>
      <c r="B171" s="129" t="s">
        <v>403</v>
      </c>
      <c r="C171" s="133"/>
      <c r="T171" s="111"/>
    </row>
    <row r="172" spans="1:20" ht="13">
      <c r="A172" s="212"/>
      <c r="B172" s="134" t="s">
        <v>23</v>
      </c>
      <c r="T172" s="111"/>
    </row>
    <row r="173" spans="1:20" ht="14">
      <c r="A173" s="212"/>
      <c r="B173" s="129"/>
      <c r="T173" s="111"/>
    </row>
    <row r="174" spans="1:20" ht="13" thickBot="1">
      <c r="A174" s="201"/>
      <c r="B174" s="112"/>
      <c r="C174" s="113"/>
      <c r="D174" s="113"/>
      <c r="E174" s="113"/>
      <c r="F174" s="113"/>
      <c r="G174" s="113"/>
      <c r="H174" s="113"/>
      <c r="I174" s="113"/>
      <c r="J174" s="113"/>
      <c r="K174" s="113"/>
      <c r="L174" s="113"/>
      <c r="M174" s="113"/>
      <c r="N174" s="113"/>
      <c r="O174" s="113"/>
      <c r="P174" s="113"/>
      <c r="Q174" s="113"/>
      <c r="R174" s="113"/>
      <c r="S174" s="113"/>
      <c r="T174" s="114"/>
    </row>
    <row r="175" spans="1:20" ht="13.5" customHeight="1">
      <c r="A175" s="211" t="s">
        <v>13</v>
      </c>
      <c r="B175" s="218" t="s">
        <v>422</v>
      </c>
      <c r="C175" s="203"/>
      <c r="D175" s="203"/>
      <c r="E175" s="203"/>
      <c r="F175" s="203"/>
      <c r="G175" s="203"/>
      <c r="H175" s="203"/>
      <c r="I175" s="203"/>
      <c r="J175" s="203"/>
      <c r="K175" s="203"/>
      <c r="L175" s="203"/>
      <c r="M175" s="203"/>
      <c r="N175" s="203"/>
      <c r="O175" s="203"/>
      <c r="P175" s="203"/>
      <c r="Q175" s="203"/>
      <c r="R175" s="203"/>
      <c r="S175" s="203"/>
      <c r="T175" s="204"/>
    </row>
    <row r="176" spans="1:20" ht="14.25" customHeight="1" thickBot="1">
      <c r="A176" s="201"/>
      <c r="B176" s="208"/>
      <c r="C176" s="209"/>
      <c r="D176" s="209"/>
      <c r="E176" s="209"/>
      <c r="F176" s="209"/>
      <c r="G176" s="209"/>
      <c r="H176" s="209"/>
      <c r="I176" s="209"/>
      <c r="J176" s="209"/>
      <c r="K176" s="209"/>
      <c r="L176" s="209"/>
      <c r="M176" s="209"/>
      <c r="N176" s="209"/>
      <c r="O176" s="209"/>
      <c r="P176" s="209"/>
      <c r="Q176" s="209"/>
      <c r="R176" s="209"/>
      <c r="S176" s="209"/>
      <c r="T176" s="210"/>
    </row>
    <row r="177" spans="1:20" ht="17.5" customHeight="1">
      <c r="A177" s="192" t="s">
        <v>14</v>
      </c>
      <c r="B177" s="185" t="s">
        <v>428</v>
      </c>
      <c r="C177" s="186"/>
      <c r="D177" s="186"/>
      <c r="E177" s="186"/>
      <c r="F177" s="186"/>
      <c r="G177" s="186"/>
      <c r="H177" s="186"/>
      <c r="I177" s="186"/>
      <c r="J177" s="186"/>
      <c r="K177" s="186"/>
      <c r="L177" s="186"/>
      <c r="M177" s="186"/>
      <c r="N177" s="186"/>
      <c r="O177" s="186"/>
      <c r="P177" s="186"/>
      <c r="Q177" s="186"/>
      <c r="R177" s="186"/>
      <c r="S177" s="186"/>
      <c r="T177" s="187"/>
    </row>
    <row r="178" spans="1:20" ht="17.5" customHeight="1">
      <c r="A178" s="192"/>
      <c r="B178" s="188"/>
      <c r="C178" s="186"/>
      <c r="D178" s="186"/>
      <c r="E178" s="186"/>
      <c r="F178" s="186"/>
      <c r="G178" s="186"/>
      <c r="H178" s="186"/>
      <c r="I178" s="186"/>
      <c r="J178" s="186"/>
      <c r="K178" s="186"/>
      <c r="L178" s="186"/>
      <c r="M178" s="186"/>
      <c r="N178" s="186"/>
      <c r="O178" s="186"/>
      <c r="P178" s="186"/>
      <c r="Q178" s="186"/>
      <c r="R178" s="186"/>
      <c r="S178" s="186"/>
      <c r="T178" s="187"/>
    </row>
    <row r="179" spans="1:20" ht="17.5" customHeight="1">
      <c r="A179" s="192"/>
      <c r="B179" s="188"/>
      <c r="C179" s="186"/>
      <c r="D179" s="186"/>
      <c r="E179" s="186"/>
      <c r="F179" s="186"/>
      <c r="G179" s="186"/>
      <c r="H179" s="186"/>
      <c r="I179" s="186"/>
      <c r="J179" s="186"/>
      <c r="K179" s="186"/>
      <c r="L179" s="186"/>
      <c r="M179" s="186"/>
      <c r="N179" s="186"/>
      <c r="O179" s="186"/>
      <c r="P179" s="186"/>
      <c r="Q179" s="186"/>
      <c r="R179" s="186"/>
      <c r="S179" s="186"/>
      <c r="T179" s="187"/>
    </row>
    <row r="180" spans="1:20" ht="17.5" customHeight="1">
      <c r="A180" s="192"/>
      <c r="B180" s="188"/>
      <c r="C180" s="186"/>
      <c r="D180" s="186"/>
      <c r="E180" s="186"/>
      <c r="F180" s="186"/>
      <c r="G180" s="186"/>
      <c r="H180" s="186"/>
      <c r="I180" s="186"/>
      <c r="J180" s="186"/>
      <c r="K180" s="186"/>
      <c r="L180" s="186"/>
      <c r="M180" s="186"/>
      <c r="N180" s="186"/>
      <c r="O180" s="186"/>
      <c r="P180" s="186"/>
      <c r="Q180" s="186"/>
      <c r="R180" s="186"/>
      <c r="S180" s="186"/>
      <c r="T180" s="187"/>
    </row>
    <row r="181" spans="1:20" ht="17.5" customHeight="1">
      <c r="A181" s="192"/>
      <c r="B181" s="189"/>
      <c r="C181" s="190"/>
      <c r="D181" s="190"/>
      <c r="E181" s="190"/>
      <c r="F181" s="190"/>
      <c r="G181" s="190"/>
      <c r="H181" s="190"/>
      <c r="I181" s="190"/>
      <c r="J181" s="190"/>
      <c r="K181" s="190"/>
      <c r="L181" s="190"/>
      <c r="M181" s="190"/>
      <c r="N181" s="190"/>
      <c r="O181" s="190"/>
      <c r="P181" s="190"/>
      <c r="Q181" s="190"/>
      <c r="R181" s="190"/>
      <c r="S181" s="190"/>
      <c r="T181" s="191"/>
    </row>
    <row r="182" spans="1:20">
      <c r="A182" s="192"/>
      <c r="B182" s="219" t="s">
        <v>423</v>
      </c>
      <c r="C182" s="220"/>
      <c r="D182" s="220"/>
      <c r="E182" s="220"/>
      <c r="F182" s="220"/>
      <c r="G182" s="220"/>
      <c r="H182" s="220"/>
      <c r="I182" s="220"/>
      <c r="J182" s="220"/>
      <c r="K182" s="220"/>
      <c r="L182" s="220"/>
      <c r="M182" s="220"/>
      <c r="N182" s="220"/>
      <c r="O182" s="220"/>
      <c r="P182" s="220"/>
      <c r="Q182" s="220"/>
      <c r="R182" s="220"/>
      <c r="S182" s="220"/>
      <c r="T182" s="221"/>
    </row>
    <row r="183" spans="1:20">
      <c r="A183" s="192"/>
      <c r="B183" s="222"/>
      <c r="C183" s="223"/>
      <c r="D183" s="223"/>
      <c r="E183" s="223"/>
      <c r="F183" s="223"/>
      <c r="G183" s="223"/>
      <c r="H183" s="223"/>
      <c r="I183" s="223"/>
      <c r="J183" s="223"/>
      <c r="K183" s="223"/>
      <c r="L183" s="223"/>
      <c r="M183" s="223"/>
      <c r="N183" s="223"/>
      <c r="O183" s="223"/>
      <c r="P183" s="223"/>
      <c r="Q183" s="223"/>
      <c r="R183" s="223"/>
      <c r="S183" s="223"/>
      <c r="T183" s="224"/>
    </row>
    <row r="184" spans="1:20" ht="13.5" customHeight="1">
      <c r="A184" s="192"/>
      <c r="B184" s="179" t="s">
        <v>429</v>
      </c>
      <c r="C184" s="180"/>
      <c r="D184" s="180"/>
      <c r="E184" s="180"/>
      <c r="F184" s="180"/>
      <c r="G184" s="180"/>
      <c r="H184" s="180"/>
      <c r="I184" s="180"/>
      <c r="J184" s="180"/>
      <c r="K184" s="180"/>
      <c r="L184" s="180"/>
      <c r="M184" s="180"/>
      <c r="N184" s="180"/>
      <c r="O184" s="180"/>
      <c r="P184" s="180"/>
      <c r="Q184" s="180"/>
      <c r="R184" s="180"/>
      <c r="S184" s="180"/>
      <c r="T184" s="181"/>
    </row>
    <row r="185" spans="1:20" ht="13.5" customHeight="1" thickBot="1">
      <c r="A185" s="193"/>
      <c r="B185" s="182"/>
      <c r="C185" s="183"/>
      <c r="D185" s="183"/>
      <c r="E185" s="183"/>
      <c r="F185" s="183"/>
      <c r="G185" s="183"/>
      <c r="H185" s="183"/>
      <c r="I185" s="183"/>
      <c r="J185" s="183"/>
      <c r="K185" s="183"/>
      <c r="L185" s="183"/>
      <c r="M185" s="183"/>
      <c r="N185" s="183"/>
      <c r="O185" s="183"/>
      <c r="P185" s="183"/>
      <c r="Q185" s="183"/>
      <c r="R185" s="183"/>
      <c r="S185" s="183"/>
      <c r="T185" s="184"/>
    </row>
  </sheetData>
  <mergeCells count="24">
    <mergeCell ref="S3:T3"/>
    <mergeCell ref="A1:T2"/>
    <mergeCell ref="A175:A176"/>
    <mergeCell ref="B175:T176"/>
    <mergeCell ref="B182:T183"/>
    <mergeCell ref="B92:T93"/>
    <mergeCell ref="B94:T95"/>
    <mergeCell ref="B65:T65"/>
    <mergeCell ref="A64:A95"/>
    <mergeCell ref="B5:T5"/>
    <mergeCell ref="A30:A56"/>
    <mergeCell ref="A57:A59"/>
    <mergeCell ref="B57:T59"/>
    <mergeCell ref="A60:A63"/>
    <mergeCell ref="A6:A29"/>
    <mergeCell ref="B184:T185"/>
    <mergeCell ref="B177:T181"/>
    <mergeCell ref="A177:A185"/>
    <mergeCell ref="B98:T98"/>
    <mergeCell ref="A99:A166"/>
    <mergeCell ref="A167:A169"/>
    <mergeCell ref="B167:T169"/>
    <mergeCell ref="A170:A174"/>
    <mergeCell ref="C140:T140"/>
  </mergeCells>
  <phoneticPr fontId="5"/>
  <pageMargins left="0.7" right="0.7" top="0.75" bottom="0.75" header="0.3" footer="0.3"/>
  <pageSetup paperSize="8" scale="77" fitToHeight="0" orientation="portrait" r:id="rId1"/>
  <rowBreaks count="1" manualBreakCount="1">
    <brk id="96"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50"/>
  <sheetViews>
    <sheetView showZeros="0" topLeftCell="A9" zoomScale="70" zoomScaleNormal="70" zoomScaleSheetLayoutView="50" zoomScalePageLayoutView="80" workbookViewId="0"/>
  </sheetViews>
  <sheetFormatPr defaultColWidth="8.90625" defaultRowHeight="25.5"/>
  <cols>
    <col min="1" max="5" width="8.90625" style="19"/>
    <col min="6" max="6" width="4.08984375" style="19" customWidth="1"/>
    <col min="7" max="16384" width="8.90625" style="19"/>
  </cols>
  <sheetData>
    <row r="4" spans="1:12" ht="80.150000000000006" customHeight="1">
      <c r="A4" s="483">
        <f>'（提出用）申請時情報フォーム'!C29</f>
        <v>0</v>
      </c>
      <c r="B4" s="483"/>
      <c r="C4" s="483"/>
      <c r="D4" s="483"/>
      <c r="E4" s="483"/>
      <c r="F4" s="483"/>
      <c r="G4" s="483"/>
      <c r="H4" s="483"/>
      <c r="I4" s="483"/>
      <c r="J4" s="483"/>
      <c r="K4" s="483"/>
      <c r="L4" s="483"/>
    </row>
    <row r="5" spans="1:12" ht="80.150000000000006" customHeight="1">
      <c r="A5" s="481">
        <f>'（提出用）申請時情報フォーム'!C31</f>
        <v>0</v>
      </c>
      <c r="B5" s="481"/>
      <c r="C5" s="481"/>
      <c r="D5" s="481"/>
      <c r="E5" s="481"/>
      <c r="F5" s="481"/>
      <c r="G5" s="481"/>
      <c r="H5" s="481"/>
      <c r="I5" s="481"/>
      <c r="J5" s="481"/>
      <c r="K5" s="481"/>
      <c r="L5" s="481"/>
    </row>
    <row r="7" spans="1:12" ht="101" customHeight="1">
      <c r="A7" s="483">
        <f>'（提出用）申請時情報フォーム'!C30</f>
        <v>0</v>
      </c>
      <c r="B7" s="483"/>
      <c r="C7" s="483"/>
      <c r="D7" s="483"/>
      <c r="E7" s="483"/>
      <c r="F7" s="483"/>
      <c r="G7" s="483"/>
      <c r="H7" s="483"/>
      <c r="I7" s="483"/>
      <c r="J7" s="483"/>
      <c r="K7" s="483"/>
      <c r="L7" s="483"/>
    </row>
    <row r="8" spans="1:12" ht="80.150000000000006" customHeight="1">
      <c r="A8" s="481">
        <f>'（提出用）申請時情報フォーム'!C32</f>
        <v>0</v>
      </c>
      <c r="B8" s="481"/>
      <c r="C8" s="481"/>
      <c r="D8" s="481"/>
      <c r="E8" s="481"/>
      <c r="F8" s="481"/>
      <c r="G8" s="481"/>
      <c r="H8" s="481"/>
      <c r="I8" s="481"/>
      <c r="J8" s="481"/>
      <c r="K8" s="481"/>
      <c r="L8" s="481"/>
    </row>
    <row r="15" spans="1:12">
      <c r="A15" s="480" t="s">
        <v>398</v>
      </c>
      <c r="B15" s="480"/>
      <c r="C15" s="480"/>
      <c r="D15" s="480"/>
      <c r="E15" s="480"/>
      <c r="F15" s="480"/>
      <c r="G15" s="480"/>
      <c r="H15" s="480"/>
      <c r="I15" s="480"/>
      <c r="J15" s="480"/>
      <c r="K15" s="480"/>
      <c r="L15" s="480"/>
    </row>
    <row r="22" spans="1:12">
      <c r="A22" s="482" t="str">
        <f>IF(ISBLANK('（提出用）申請時情報フォーム'!C6),'（提出用）申請時情報フォーム'!C7&amp;"　"&amp;'（提出用）申請時情報フォーム'!E7,'（提出用）申請時情報フォーム'!C6&amp;"　"&amp;'（提出用）申請時情報フォーム'!E6)</f>
        <v>　</v>
      </c>
      <c r="B22" s="482"/>
      <c r="C22" s="482"/>
      <c r="D22" s="482"/>
      <c r="E22" s="482"/>
      <c r="F22" s="482"/>
      <c r="G22" s="482"/>
      <c r="H22" s="482"/>
      <c r="I22" s="482"/>
      <c r="J22" s="482"/>
      <c r="K22" s="482"/>
      <c r="L22" s="482"/>
    </row>
    <row r="23" spans="1:12">
      <c r="A23" s="482" t="str">
        <f>PROPER('（提出用）申請時情報フォーム'!E8)&amp;" "&amp;UPPER('（提出用）申請時情報フォーム'!C8)</f>
        <v xml:space="preserve"> </v>
      </c>
      <c r="B23" s="482"/>
      <c r="C23" s="482"/>
      <c r="D23" s="482"/>
      <c r="E23" s="482"/>
      <c r="F23" s="482"/>
      <c r="G23" s="482"/>
      <c r="H23" s="482"/>
      <c r="I23" s="482"/>
      <c r="J23" s="482"/>
      <c r="K23" s="482"/>
      <c r="L23" s="482"/>
    </row>
    <row r="34" spans="1:12" s="54" customFormat="1" ht="80.150000000000006" customHeight="1">
      <c r="A34" s="484">
        <f>A4</f>
        <v>0</v>
      </c>
      <c r="B34" s="484"/>
      <c r="C34" s="484"/>
      <c r="D34" s="484"/>
      <c r="E34" s="484"/>
      <c r="F34" s="484"/>
      <c r="G34" s="484"/>
      <c r="H34" s="484"/>
      <c r="I34" s="484"/>
      <c r="J34" s="484"/>
      <c r="K34" s="484"/>
      <c r="L34" s="484"/>
    </row>
    <row r="35" spans="1:12" s="54" customFormat="1" ht="80.150000000000006" customHeight="1">
      <c r="A35" s="485">
        <f>A5</f>
        <v>0</v>
      </c>
      <c r="B35" s="484"/>
      <c r="C35" s="484"/>
      <c r="D35" s="484"/>
      <c r="E35" s="484"/>
      <c r="F35" s="484"/>
      <c r="G35" s="484"/>
      <c r="H35" s="484"/>
      <c r="I35" s="484"/>
      <c r="J35" s="484"/>
      <c r="K35" s="484"/>
      <c r="L35" s="484"/>
    </row>
    <row r="37" spans="1:12" s="54" customFormat="1" ht="100.5" customHeight="1">
      <c r="A37" s="483">
        <f>A7</f>
        <v>0</v>
      </c>
      <c r="B37" s="483"/>
      <c r="C37" s="483"/>
      <c r="D37" s="483"/>
      <c r="E37" s="483"/>
      <c r="F37" s="483"/>
      <c r="G37" s="483"/>
      <c r="H37" s="483"/>
      <c r="I37" s="483"/>
      <c r="J37" s="483"/>
      <c r="K37" s="483"/>
      <c r="L37" s="483"/>
    </row>
    <row r="38" spans="1:12" s="54" customFormat="1" ht="80.150000000000006" customHeight="1">
      <c r="A38" s="481">
        <f>A8</f>
        <v>0</v>
      </c>
      <c r="B38" s="481"/>
      <c r="C38" s="481"/>
      <c r="D38" s="481"/>
      <c r="E38" s="481"/>
      <c r="F38" s="481"/>
      <c r="G38" s="481"/>
      <c r="H38" s="481"/>
      <c r="I38" s="481"/>
      <c r="J38" s="481"/>
      <c r="K38" s="481"/>
      <c r="L38" s="481"/>
    </row>
    <row r="39" spans="1:12">
      <c r="A39" s="18"/>
      <c r="B39" s="18"/>
      <c r="C39" s="18"/>
      <c r="D39" s="18"/>
      <c r="E39" s="18"/>
      <c r="F39" s="18"/>
      <c r="G39" s="18"/>
      <c r="H39" s="18"/>
      <c r="I39" s="18"/>
      <c r="J39" s="18"/>
      <c r="K39" s="18"/>
      <c r="L39" s="18"/>
    </row>
    <row r="40" spans="1:12">
      <c r="A40" s="18"/>
      <c r="B40" s="18"/>
      <c r="C40" s="18"/>
      <c r="D40" s="18"/>
      <c r="E40" s="18"/>
      <c r="F40" s="18"/>
      <c r="G40" s="18"/>
      <c r="H40" s="18"/>
      <c r="I40" s="18"/>
      <c r="J40" s="18"/>
      <c r="K40" s="18"/>
      <c r="L40" s="18"/>
    </row>
    <row r="41" spans="1:12">
      <c r="A41" s="487" t="str">
        <f>A15</f>
        <v>yyyy/mm</v>
      </c>
      <c r="B41" s="487"/>
      <c r="C41" s="487"/>
      <c r="D41" s="487"/>
      <c r="E41" s="487"/>
      <c r="F41" s="487"/>
      <c r="G41" s="487"/>
      <c r="H41" s="487"/>
      <c r="I41" s="487"/>
      <c r="J41" s="487"/>
      <c r="K41" s="487"/>
      <c r="L41" s="487"/>
    </row>
    <row r="45" spans="1:12">
      <c r="A45" s="486" t="s">
        <v>419</v>
      </c>
      <c r="B45" s="486"/>
      <c r="C45" s="486"/>
      <c r="D45" s="486"/>
      <c r="E45" s="486"/>
      <c r="F45" s="486"/>
      <c r="G45" s="486"/>
      <c r="H45" s="486"/>
      <c r="I45" s="486"/>
      <c r="J45" s="486"/>
      <c r="K45" s="486"/>
      <c r="L45" s="486"/>
    </row>
    <row r="46" spans="1:12">
      <c r="A46" s="488" t="str">
        <f>'（提出用）申請時情報フォーム'!C25&amp;"　"</f>
        <v>環境・エネルギー専攻　</v>
      </c>
      <c r="B46" s="488"/>
      <c r="C46" s="488"/>
      <c r="D46" s="488"/>
      <c r="E46" s="488"/>
      <c r="F46" s="488">
        <f>'（提出用）申請時情報フォーム'!$C$26</f>
        <v>0</v>
      </c>
      <c r="G46" s="488"/>
      <c r="H46" s="488"/>
      <c r="I46" s="488"/>
      <c r="J46" s="488"/>
      <c r="K46" s="488"/>
      <c r="L46" s="488"/>
    </row>
    <row r="47" spans="1:12">
      <c r="A47" s="22"/>
      <c r="B47" s="22"/>
      <c r="C47" s="22"/>
      <c r="D47" s="22"/>
      <c r="E47" s="22"/>
      <c r="F47" s="22"/>
      <c r="G47" s="22"/>
      <c r="H47" s="22"/>
      <c r="I47" s="22"/>
      <c r="J47" s="22"/>
      <c r="K47" s="22"/>
      <c r="L47" s="22"/>
    </row>
    <row r="48" spans="1:12">
      <c r="A48" s="14"/>
      <c r="B48" s="14"/>
      <c r="C48" s="14"/>
      <c r="D48" s="14"/>
      <c r="E48" s="14"/>
      <c r="F48" s="14"/>
      <c r="G48" s="14"/>
      <c r="H48" s="14"/>
      <c r="I48" s="14"/>
      <c r="J48" s="14"/>
      <c r="K48" s="14"/>
      <c r="L48" s="14"/>
    </row>
    <row r="49" spans="1:12">
      <c r="A49" s="482" t="str">
        <f>A22</f>
        <v>　</v>
      </c>
      <c r="B49" s="482"/>
      <c r="C49" s="482"/>
      <c r="D49" s="482"/>
      <c r="E49" s="482"/>
      <c r="F49" s="482"/>
      <c r="G49" s="482"/>
      <c r="H49" s="482"/>
      <c r="I49" s="482"/>
      <c r="J49" s="482"/>
      <c r="K49" s="482"/>
      <c r="L49" s="482"/>
    </row>
    <row r="50" spans="1:12">
      <c r="A50" s="482" t="str">
        <f>A23</f>
        <v xml:space="preserve"> </v>
      </c>
      <c r="B50" s="482"/>
      <c r="C50" s="482"/>
      <c r="D50" s="482"/>
      <c r="E50" s="482"/>
      <c r="F50" s="482"/>
      <c r="G50" s="482"/>
      <c r="H50" s="482"/>
      <c r="I50" s="482"/>
      <c r="J50" s="482"/>
      <c r="K50" s="482"/>
      <c r="L50" s="482"/>
    </row>
  </sheetData>
  <sheetProtection formatColumns="0" formatRows="0"/>
  <customSheetViews>
    <customSheetView guid="{3F53AC2D-B85F-4157-BF89-65B24AE7942F}" scale="70" showPageBreaks="1" zeroValues="0" fitToPage="1" view="pageBreakPreview">
      <selection activeCell="C2" sqref="C2"/>
      <pageMargins left="0" right="0" top="0" bottom="0" header="0" footer="0"/>
      <pageSetup paperSize="9" scale="87" fitToHeight="0" orientation="portrait" r:id="rId1"/>
    </customSheetView>
    <customSheetView guid="{3E35AAB7-4578-42FA-82DC-9186684AD379}" scale="70" showPageBreaks="1" zeroValues="0" fitToPage="1" view="pageBreakPreview">
      <selection activeCell="C2" sqref="C2"/>
      <pageMargins left="0" right="0" top="0" bottom="0" header="0" footer="0"/>
      <pageSetup paperSize="9" scale="87" fitToHeight="0" orientation="portrait" r:id="rId2"/>
    </customSheetView>
  </customSheetViews>
  <mergeCells count="17">
    <mergeCell ref="A49:L49"/>
    <mergeCell ref="A50:L50"/>
    <mergeCell ref="A45:L45"/>
    <mergeCell ref="A41:L41"/>
    <mergeCell ref="A46:E46"/>
    <mergeCell ref="F46:L46"/>
    <mergeCell ref="A15:L15"/>
    <mergeCell ref="A38:L38"/>
    <mergeCell ref="A22:L22"/>
    <mergeCell ref="A23:L23"/>
    <mergeCell ref="A4:L4"/>
    <mergeCell ref="A5:L5"/>
    <mergeCell ref="A7:L7"/>
    <mergeCell ref="A8:L8"/>
    <mergeCell ref="A34:L34"/>
    <mergeCell ref="A35:L35"/>
    <mergeCell ref="A37:L37"/>
  </mergeCells>
  <phoneticPr fontId="5"/>
  <conditionalFormatting sqref="A15:L15">
    <cfRule type="cellIs" dxfId="1" priority="1" operator="equal">
      <formula>"yyyy/mm"</formula>
    </cfRule>
  </conditionalFormatting>
  <pageMargins left="0.7" right="0.7" top="0.75" bottom="0.75" header="0.3" footer="0.3"/>
  <pageSetup paperSize="9" scale="86" fitToHeight="0" orientation="portrait"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9"/>
  <sheetViews>
    <sheetView showZeros="0" zoomScale="50" zoomScaleNormal="50" zoomScaleSheetLayoutView="50" zoomScalePageLayoutView="80" workbookViewId="0">
      <selection activeCell="Z10" sqref="Z10"/>
    </sheetView>
  </sheetViews>
  <sheetFormatPr defaultColWidth="8.90625" defaultRowHeight="23"/>
  <cols>
    <col min="1" max="5" width="8.90625" style="136"/>
    <col min="6" max="6" width="4.08984375" style="136" customWidth="1"/>
    <col min="7" max="16384" width="8.90625" style="136"/>
  </cols>
  <sheetData>
    <row r="1" spans="1:12" ht="25.5">
      <c r="A1" s="329" t="str">
        <f>"早稲田大学大学院"&amp;"　"&amp;'（提出用）申請時情報フォーム'!C24</f>
        <v>早稲田大学大学院　環境・エネルギー研究科</v>
      </c>
      <c r="B1" s="329"/>
      <c r="C1" s="329"/>
      <c r="D1" s="329"/>
      <c r="E1" s="329"/>
      <c r="F1" s="329"/>
      <c r="G1" s="329"/>
      <c r="H1" s="329"/>
      <c r="I1" s="329"/>
      <c r="J1" s="329"/>
      <c r="K1" s="329"/>
      <c r="L1" s="329"/>
    </row>
    <row r="5" spans="1:12" ht="28">
      <c r="A5" s="332" t="s">
        <v>399</v>
      </c>
      <c r="B5" s="332"/>
      <c r="C5" s="332"/>
      <c r="D5" s="332"/>
      <c r="E5" s="332"/>
      <c r="F5" s="332"/>
      <c r="G5" s="332"/>
      <c r="H5" s="332"/>
      <c r="I5" s="332"/>
      <c r="J5" s="332"/>
      <c r="K5" s="332"/>
      <c r="L5" s="332"/>
    </row>
    <row r="8" spans="1:12" ht="28">
      <c r="A8" s="332" t="s">
        <v>350</v>
      </c>
      <c r="B8" s="332"/>
      <c r="C8" s="332"/>
      <c r="D8" s="332"/>
      <c r="E8" s="332"/>
      <c r="F8" s="332"/>
      <c r="G8" s="332"/>
      <c r="H8" s="332"/>
      <c r="I8" s="332"/>
      <c r="J8" s="332"/>
      <c r="K8" s="332"/>
      <c r="L8" s="332"/>
    </row>
    <row r="10" spans="1:12" ht="80.150000000000006" customHeight="1">
      <c r="A10" s="334">
        <f>'（提出用）申請時情報フォーム'!C29</f>
        <v>0</v>
      </c>
      <c r="B10" s="334"/>
      <c r="C10" s="334"/>
      <c r="D10" s="334"/>
      <c r="E10" s="334"/>
      <c r="F10" s="334"/>
      <c r="G10" s="334"/>
      <c r="H10" s="334"/>
      <c r="I10" s="334"/>
      <c r="J10" s="334"/>
      <c r="K10" s="334"/>
      <c r="L10" s="334"/>
    </row>
    <row r="11" spans="1:12" ht="80.150000000000006" customHeight="1">
      <c r="A11" s="335">
        <f>'（提出用）申請時情報フォーム'!C31</f>
        <v>0</v>
      </c>
      <c r="B11" s="335"/>
      <c r="C11" s="335"/>
      <c r="D11" s="335"/>
      <c r="E11" s="335"/>
      <c r="F11" s="335"/>
      <c r="G11" s="335"/>
      <c r="H11" s="335"/>
      <c r="I11" s="335"/>
      <c r="J11" s="335"/>
      <c r="K11" s="335"/>
      <c r="L11" s="335"/>
    </row>
    <row r="13" spans="1:12" ht="112" customHeight="1">
      <c r="A13" s="334">
        <f>'（提出用）申請時情報フォーム'!C30</f>
        <v>0</v>
      </c>
      <c r="B13" s="334"/>
      <c r="C13" s="334"/>
      <c r="D13" s="334"/>
      <c r="E13" s="334"/>
      <c r="F13" s="334"/>
      <c r="G13" s="334"/>
      <c r="H13" s="334"/>
      <c r="I13" s="334"/>
      <c r="J13" s="334"/>
      <c r="K13" s="334"/>
      <c r="L13" s="334"/>
    </row>
    <row r="14" spans="1:12" ht="80.150000000000006" customHeight="1">
      <c r="A14" s="335">
        <f>'（提出用）申請時情報フォーム'!C32</f>
        <v>0</v>
      </c>
      <c r="B14" s="335"/>
      <c r="C14" s="335"/>
      <c r="D14" s="335"/>
      <c r="E14" s="335"/>
      <c r="F14" s="335"/>
      <c r="G14" s="335"/>
      <c r="H14" s="335"/>
      <c r="I14" s="335"/>
      <c r="J14" s="335"/>
      <c r="K14" s="335"/>
      <c r="L14" s="335"/>
    </row>
    <row r="17" spans="1:12" ht="27" customHeight="1"/>
    <row r="18" spans="1:12" ht="27" customHeight="1"/>
    <row r="19" spans="1:12" ht="28">
      <c r="A19" s="332" t="s">
        <v>351</v>
      </c>
      <c r="B19" s="332"/>
      <c r="C19" s="332"/>
      <c r="D19" s="332"/>
      <c r="E19" s="332"/>
      <c r="F19" s="332"/>
      <c r="G19" s="332"/>
      <c r="H19" s="332"/>
      <c r="I19" s="332"/>
      <c r="J19" s="332"/>
      <c r="K19" s="332"/>
      <c r="L19" s="332"/>
    </row>
    <row r="20" spans="1:12" ht="9.75" customHeight="1"/>
    <row r="21" spans="1:12" ht="29.25" customHeight="1">
      <c r="A21" s="330" t="str">
        <f>IF(ISBLANK('（提出用）申請時情報フォーム'!C6),'（提出用）申請時情報フォーム'!C7&amp;"　"&amp;'（提出用）申請時情報フォーム'!E7,'（提出用）申請時情報フォーム'!C6&amp;"　"&amp;'（提出用）申請時情報フォーム'!E6)</f>
        <v>　</v>
      </c>
      <c r="B21" s="330"/>
      <c r="C21" s="330"/>
      <c r="D21" s="330"/>
      <c r="E21" s="330"/>
      <c r="F21" s="330"/>
      <c r="G21" s="330"/>
      <c r="H21" s="330"/>
      <c r="I21" s="330"/>
      <c r="J21" s="330"/>
      <c r="K21" s="330"/>
      <c r="L21" s="330"/>
    </row>
    <row r="22" spans="1:12" ht="29.25" customHeight="1">
      <c r="A22" s="330" t="str">
        <f>PROPER('（提出用）申請時情報フォーム'!E8)&amp;" "&amp;UPPER('（提出用）申請時情報フォーム'!C8)</f>
        <v xml:space="preserve"> </v>
      </c>
      <c r="B22" s="330"/>
      <c r="C22" s="330"/>
      <c r="D22" s="330"/>
      <c r="E22" s="330"/>
      <c r="F22" s="330"/>
      <c r="G22" s="330"/>
      <c r="H22" s="330"/>
      <c r="I22" s="330"/>
      <c r="J22" s="330"/>
      <c r="K22" s="330"/>
      <c r="L22" s="330"/>
    </row>
    <row r="27" spans="1:12">
      <c r="A27" s="488" t="str">
        <f>'（提出用）申請時情報フォーム'!$C$25</f>
        <v>環境・エネルギー専攻</v>
      </c>
      <c r="B27" s="488"/>
      <c r="C27" s="488"/>
      <c r="D27" s="488"/>
      <c r="E27" s="488"/>
      <c r="F27" s="488">
        <f>'（提出用）申請時情報フォーム'!$C$26</f>
        <v>0</v>
      </c>
      <c r="G27" s="488"/>
      <c r="H27" s="488"/>
      <c r="I27" s="488"/>
      <c r="J27" s="488"/>
      <c r="K27" s="488"/>
      <c r="L27" s="488"/>
    </row>
    <row r="29" spans="1:12">
      <c r="A29" s="489" t="s">
        <v>398</v>
      </c>
      <c r="B29" s="489"/>
      <c r="C29" s="489"/>
      <c r="D29" s="489"/>
      <c r="E29" s="489"/>
      <c r="F29" s="489"/>
      <c r="G29" s="489"/>
      <c r="H29" s="489"/>
      <c r="I29" s="489"/>
      <c r="J29" s="489"/>
      <c r="K29" s="489"/>
      <c r="L29" s="489"/>
    </row>
  </sheetData>
  <sheetProtection formatColumns="0" formatRows="0"/>
  <customSheetViews>
    <customSheetView guid="{3F53AC2D-B85F-4157-BF89-65B24AE7942F}" scale="50" showPageBreaks="1" zeroValues="0" fitToPage="1" view="pageBreakPreview">
      <selection activeCell="F12" sqref="F12"/>
      <pageMargins left="0" right="0" top="0" bottom="0" header="0" footer="0"/>
      <pageSetup paperSize="9" scale="86" orientation="portrait" r:id="rId1"/>
    </customSheetView>
    <customSheetView guid="{3E35AAB7-4578-42FA-82DC-9186684AD379}" scale="50" showPageBreaks="1" zeroValues="0" fitToPage="1" view="pageBreakPreview">
      <selection activeCell="F12" sqref="F12"/>
      <pageMargins left="0" right="0" top="0" bottom="0" header="0" footer="0"/>
      <pageSetup paperSize="9" scale="86" orientation="portrait" r:id="rId2"/>
    </customSheetView>
  </customSheetViews>
  <mergeCells count="13">
    <mergeCell ref="A29:L29"/>
    <mergeCell ref="A14:L14"/>
    <mergeCell ref="A19:L19"/>
    <mergeCell ref="A1:L1"/>
    <mergeCell ref="A21:L21"/>
    <mergeCell ref="A22:L22"/>
    <mergeCell ref="A13:L13"/>
    <mergeCell ref="A5:L5"/>
    <mergeCell ref="A8:L8"/>
    <mergeCell ref="A10:L10"/>
    <mergeCell ref="A11:L11"/>
    <mergeCell ref="A27:E27"/>
    <mergeCell ref="F27:L27"/>
  </mergeCells>
  <phoneticPr fontId="5"/>
  <conditionalFormatting sqref="A29:L29">
    <cfRule type="cellIs" dxfId="0" priority="1" operator="equal">
      <formula>"yyyy/mm"</formula>
    </cfRule>
  </conditionalFormatting>
  <pageMargins left="0.7" right="0.7" top="0.75" bottom="0.75" header="0.3" footer="0.3"/>
  <pageSetup paperSize="9" scale="87"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zoomScale="80" zoomScaleNormal="80" zoomScaleSheetLayoutView="85" workbookViewId="0">
      <selection activeCell="B2" sqref="B2"/>
    </sheetView>
  </sheetViews>
  <sheetFormatPr defaultColWidth="25.6328125" defaultRowHeight="18" customHeight="1"/>
  <cols>
    <col min="1" max="1" width="3.6328125" style="23" customWidth="1"/>
    <col min="2" max="2" width="18.6328125" style="23" customWidth="1"/>
    <col min="3" max="7" width="15.6328125" style="23" customWidth="1"/>
    <col min="8" max="9" width="18" style="23" customWidth="1"/>
    <col min="10" max="13" width="15.6328125" style="23" customWidth="1"/>
    <col min="14" max="16384" width="25.6328125" style="23"/>
  </cols>
  <sheetData>
    <row r="1" spans="1:9" ht="39" customHeight="1" thickBot="1">
      <c r="A1" s="251" t="s">
        <v>24</v>
      </c>
      <c r="B1" s="252"/>
      <c r="C1" s="252"/>
      <c r="D1" s="252"/>
      <c r="E1" s="252"/>
      <c r="F1" s="252"/>
      <c r="G1" s="252"/>
    </row>
    <row r="2" spans="1:9" ht="14" thickTop="1">
      <c r="H2" s="65" t="s">
        <v>25</v>
      </c>
      <c r="I2" s="66"/>
    </row>
    <row r="3" spans="1:9" ht="28.5" customHeight="1" thickBot="1">
      <c r="B3" s="26" t="s">
        <v>26</v>
      </c>
      <c r="C3" s="94"/>
      <c r="D3" s="261" t="s">
        <v>27</v>
      </c>
      <c r="E3" s="262"/>
      <c r="F3" s="262"/>
      <c r="G3" s="262"/>
      <c r="H3" s="67" t="s">
        <v>28</v>
      </c>
      <c r="I3" s="68" t="s">
        <v>29</v>
      </c>
    </row>
    <row r="4" spans="1:9" ht="14" thickTop="1"/>
    <row r="5" spans="1:9" ht="13.5">
      <c r="A5" s="64" t="s">
        <v>30</v>
      </c>
      <c r="C5" s="245" t="s">
        <v>31</v>
      </c>
      <c r="D5" s="246"/>
      <c r="E5" s="245" t="s">
        <v>32</v>
      </c>
      <c r="F5" s="246"/>
    </row>
    <row r="6" spans="1:9" ht="13.5">
      <c r="B6" s="24" t="s">
        <v>33</v>
      </c>
      <c r="C6" s="247"/>
      <c r="D6" s="248"/>
      <c r="E6" s="247"/>
      <c r="F6" s="248"/>
    </row>
    <row r="7" spans="1:9" ht="13.5">
      <c r="B7" s="24" t="s">
        <v>34</v>
      </c>
      <c r="C7" s="249"/>
      <c r="D7" s="250"/>
      <c r="E7" s="249"/>
      <c r="F7" s="250"/>
    </row>
    <row r="8" spans="1:9" ht="13.5">
      <c r="B8" s="25" t="s">
        <v>35</v>
      </c>
      <c r="C8" s="249"/>
      <c r="D8" s="250"/>
      <c r="E8" s="249"/>
      <c r="F8" s="250"/>
    </row>
    <row r="9" spans="1:9" ht="12" customHeight="1">
      <c r="B9" s="270" t="s">
        <v>36</v>
      </c>
      <c r="C9" s="270"/>
      <c r="D9" s="95"/>
      <c r="E9" s="59" t="s">
        <v>37</v>
      </c>
      <c r="F9" s="96"/>
      <c r="G9" s="64" t="s">
        <v>38</v>
      </c>
    </row>
    <row r="10" spans="1:9" ht="12" customHeight="1">
      <c r="B10" s="59" t="s">
        <v>39</v>
      </c>
      <c r="C10" s="96"/>
      <c r="D10" s="46" t="s">
        <v>40</v>
      </c>
      <c r="E10" s="241"/>
      <c r="F10" s="242"/>
    </row>
    <row r="11" spans="1:9" ht="13.5">
      <c r="B11" s="244" t="s">
        <v>41</v>
      </c>
      <c r="C11" s="244"/>
      <c r="D11" s="272"/>
      <c r="E11" s="273"/>
      <c r="F11" s="273"/>
      <c r="G11" s="23" t="s">
        <v>42</v>
      </c>
    </row>
    <row r="12" spans="1:9" ht="13.5">
      <c r="B12" s="244" t="s">
        <v>43</v>
      </c>
      <c r="C12" s="244"/>
      <c r="D12" s="272"/>
      <c r="E12" s="273"/>
      <c r="F12" s="273"/>
      <c r="G12" s="23" t="s">
        <v>42</v>
      </c>
    </row>
    <row r="13" spans="1:9" ht="13.5"/>
    <row r="14" spans="1:9" ht="13.5">
      <c r="A14" s="23" t="s">
        <v>44</v>
      </c>
    </row>
    <row r="15" spans="1:9" ht="31.5" customHeight="1">
      <c r="B15" s="243" t="s">
        <v>45</v>
      </c>
      <c r="C15" s="243"/>
      <c r="D15" s="243"/>
      <c r="E15" s="243"/>
      <c r="F15" s="243"/>
      <c r="G15" s="243"/>
    </row>
    <row r="16" spans="1:9" ht="38">
      <c r="B16" s="28" t="s">
        <v>46</v>
      </c>
      <c r="C16" s="97"/>
      <c r="D16" s="28" t="s">
        <v>47</v>
      </c>
      <c r="E16" s="97"/>
      <c r="F16" s="28" t="s">
        <v>48</v>
      </c>
      <c r="G16" s="98"/>
    </row>
    <row r="17" spans="1:8" ht="13.5">
      <c r="B17" s="31" t="s">
        <v>49</v>
      </c>
      <c r="C17" s="241" t="s">
        <v>405</v>
      </c>
      <c r="D17" s="242"/>
    </row>
    <row r="18" spans="1:8" ht="13.5">
      <c r="B18" s="32" t="s">
        <v>50</v>
      </c>
      <c r="C18" s="241" t="s">
        <v>406</v>
      </c>
      <c r="D18" s="242"/>
    </row>
    <row r="19" spans="1:8" ht="13.5">
      <c r="B19" s="32" t="s">
        <v>51</v>
      </c>
      <c r="C19" s="99"/>
      <c r="D19" s="34"/>
      <c r="E19" s="34"/>
      <c r="F19" s="34"/>
      <c r="G19" s="34"/>
    </row>
    <row r="20" spans="1:8" ht="13.5">
      <c r="B20" s="25" t="s">
        <v>52</v>
      </c>
      <c r="C20" s="283"/>
      <c r="D20" s="283"/>
      <c r="E20" s="283"/>
      <c r="F20" s="283"/>
      <c r="G20" s="283"/>
      <c r="H20" s="64" t="s">
        <v>42</v>
      </c>
    </row>
    <row r="21" spans="1:8" ht="13.5"/>
    <row r="22" spans="1:8" ht="13.5">
      <c r="A22" s="23" t="s">
        <v>53</v>
      </c>
    </row>
    <row r="23" spans="1:8" ht="37.9" customHeight="1">
      <c r="B23" s="271" t="s">
        <v>54</v>
      </c>
      <c r="C23" s="271"/>
      <c r="D23" s="271"/>
      <c r="E23" s="271"/>
      <c r="F23" s="271"/>
      <c r="G23" s="271"/>
    </row>
    <row r="24" spans="1:8" ht="13.5">
      <c r="B24" s="26" t="s">
        <v>55</v>
      </c>
      <c r="C24" s="241" t="s">
        <v>405</v>
      </c>
      <c r="D24" s="242"/>
      <c r="E24" s="29"/>
      <c r="F24" s="35"/>
      <c r="G24" s="29"/>
    </row>
    <row r="25" spans="1:8" ht="13.5">
      <c r="B25" s="26" t="s">
        <v>57</v>
      </c>
      <c r="C25" s="241" t="s">
        <v>406</v>
      </c>
      <c r="D25" s="242"/>
      <c r="E25" s="29"/>
      <c r="F25" s="35"/>
      <c r="G25" s="29"/>
    </row>
    <row r="26" spans="1:8" ht="13.5">
      <c r="B26" s="27" t="s">
        <v>58</v>
      </c>
      <c r="C26" s="281"/>
      <c r="D26" s="281"/>
      <c r="E26" s="281"/>
      <c r="F26" s="281"/>
      <c r="G26" s="281"/>
    </row>
    <row r="27" spans="1:8" ht="18" customHeight="1">
      <c r="B27" s="26" t="s">
        <v>59</v>
      </c>
      <c r="C27" s="284"/>
      <c r="D27" s="284"/>
      <c r="E27" s="36"/>
      <c r="F27" s="35"/>
      <c r="G27" s="29"/>
    </row>
    <row r="28" spans="1:8" ht="18" customHeight="1">
      <c r="B28" s="26" t="s">
        <v>60</v>
      </c>
      <c r="C28" s="266"/>
      <c r="D28" s="266"/>
      <c r="E28" s="35"/>
      <c r="F28" s="35"/>
      <c r="G28" s="29"/>
    </row>
    <row r="29" spans="1:8" ht="28.5" customHeight="1">
      <c r="B29" s="26" t="s">
        <v>61</v>
      </c>
      <c r="C29" s="265"/>
      <c r="D29" s="265"/>
      <c r="E29" s="265"/>
      <c r="F29" s="265"/>
      <c r="G29" s="265"/>
    </row>
    <row r="30" spans="1:8" ht="41.15" customHeight="1">
      <c r="B30" s="26" t="s">
        <v>62</v>
      </c>
      <c r="C30" s="265"/>
      <c r="D30" s="265"/>
      <c r="E30" s="265"/>
      <c r="F30" s="265"/>
      <c r="G30" s="265"/>
    </row>
    <row r="31" spans="1:8" ht="28.5" customHeight="1">
      <c r="B31" s="26" t="s">
        <v>63</v>
      </c>
      <c r="C31" s="267"/>
      <c r="D31" s="267"/>
      <c r="E31" s="267"/>
      <c r="F31" s="267"/>
      <c r="G31" s="267"/>
      <c r="H31" s="23" t="s">
        <v>42</v>
      </c>
    </row>
    <row r="32" spans="1:8" ht="42.65" customHeight="1">
      <c r="B32" s="26" t="s">
        <v>64</v>
      </c>
      <c r="C32" s="267"/>
      <c r="D32" s="267"/>
      <c r="E32" s="267"/>
      <c r="F32" s="267"/>
      <c r="G32" s="267"/>
      <c r="H32" s="23" t="s">
        <v>42</v>
      </c>
    </row>
    <row r="33" spans="1:8" ht="90" customHeight="1" thickBot="1">
      <c r="B33" s="28" t="s">
        <v>65</v>
      </c>
      <c r="C33" s="268"/>
      <c r="D33" s="268"/>
      <c r="E33" s="268"/>
      <c r="F33" s="268"/>
      <c r="G33" s="268"/>
      <c r="H33" s="171"/>
    </row>
    <row r="34" spans="1:8" ht="18" customHeight="1" thickTop="1">
      <c r="B34" s="269" t="s">
        <v>66</v>
      </c>
      <c r="C34" s="278" t="s">
        <v>430</v>
      </c>
      <c r="D34" s="279"/>
      <c r="E34" s="279"/>
      <c r="F34" s="279"/>
      <c r="G34" s="280"/>
      <c r="H34" s="172" t="s">
        <v>418</v>
      </c>
    </row>
    <row r="35" spans="1:8" ht="18" customHeight="1">
      <c r="B35" s="269"/>
      <c r="C35" s="33" t="s">
        <v>40</v>
      </c>
      <c r="D35" s="277"/>
      <c r="E35" s="277"/>
      <c r="F35" s="277"/>
      <c r="G35" s="277"/>
      <c r="H35" s="173"/>
    </row>
    <row r="36" spans="1:8" ht="18" customHeight="1">
      <c r="H36" s="174" t="s">
        <v>417</v>
      </c>
    </row>
    <row r="37" spans="1:8" ht="13.5">
      <c r="A37" s="23" t="s">
        <v>67</v>
      </c>
    </row>
    <row r="38" spans="1:8" ht="27">
      <c r="B38" s="156" t="s">
        <v>68</v>
      </c>
      <c r="C38" s="97"/>
    </row>
    <row r="39" spans="1:8" ht="40.5">
      <c r="B39" s="156" t="s">
        <v>69</v>
      </c>
      <c r="C39" s="95"/>
    </row>
    <row r="40" spans="1:8" ht="13.5">
      <c r="B40" s="253" t="s">
        <v>70</v>
      </c>
      <c r="C40" s="263" t="s">
        <v>71</v>
      </c>
      <c r="D40" s="264"/>
      <c r="E40" s="255" t="s">
        <v>72</v>
      </c>
      <c r="F40" s="256"/>
      <c r="G40" s="257"/>
    </row>
    <row r="41" spans="1:8" ht="13.5">
      <c r="B41" s="254"/>
      <c r="C41" s="62" t="s">
        <v>31</v>
      </c>
      <c r="D41" s="62" t="s">
        <v>32</v>
      </c>
      <c r="E41" s="258"/>
      <c r="F41" s="259"/>
      <c r="G41" s="260"/>
    </row>
    <row r="42" spans="1:8" ht="13.5">
      <c r="B42" s="63" t="s">
        <v>73</v>
      </c>
      <c r="C42" s="103"/>
      <c r="D42" s="103"/>
      <c r="E42" s="282"/>
      <c r="F42" s="282"/>
      <c r="G42" s="282"/>
    </row>
    <row r="43" spans="1:8" ht="13.5">
      <c r="B43" s="61" t="s">
        <v>74</v>
      </c>
      <c r="C43" s="104"/>
      <c r="D43" s="104"/>
      <c r="E43" s="275"/>
      <c r="F43" s="275"/>
      <c r="G43" s="275"/>
    </row>
    <row r="44" spans="1:8" ht="13.5">
      <c r="B44" s="61" t="s">
        <v>75</v>
      </c>
      <c r="C44" s="104"/>
      <c r="D44" s="104"/>
      <c r="E44" s="275"/>
      <c r="F44" s="275"/>
      <c r="G44" s="275"/>
    </row>
    <row r="45" spans="1:8" ht="13.5">
      <c r="B45" s="61" t="s">
        <v>76</v>
      </c>
      <c r="C45" s="105"/>
      <c r="D45" s="105"/>
      <c r="E45" s="276"/>
      <c r="F45" s="276"/>
      <c r="G45" s="276"/>
    </row>
    <row r="46" spans="1:8" ht="13.5">
      <c r="B46" s="61" t="s">
        <v>77</v>
      </c>
      <c r="C46" s="105"/>
      <c r="D46" s="105"/>
      <c r="E46" s="276"/>
      <c r="F46" s="276"/>
      <c r="G46" s="276"/>
    </row>
    <row r="47" spans="1:8" ht="13.5">
      <c r="B47" s="61" t="s">
        <v>78</v>
      </c>
      <c r="C47" s="105"/>
      <c r="D47" s="105"/>
      <c r="E47" s="276"/>
      <c r="F47" s="276"/>
      <c r="G47" s="276"/>
    </row>
    <row r="48" spans="1:8" ht="13.5">
      <c r="B48" s="60" t="s">
        <v>79</v>
      </c>
      <c r="C48" s="106"/>
      <c r="D48" s="106"/>
      <c r="E48" s="274"/>
      <c r="F48" s="274"/>
      <c r="G48" s="274"/>
    </row>
  </sheetData>
  <sheetProtection formatColumns="0" formatRows="0"/>
  <customSheetViews>
    <customSheetView guid="{3F53AC2D-B85F-4157-BF89-65B24AE7942F}" scale="85" showPageBreaks="1" fitToPage="1" printArea="1" view="pageBreakPreview">
      <selection sqref="A1:G1"/>
      <pageMargins left="0" right="0" top="0" bottom="0" header="0" footer="0"/>
      <pageSetup paperSize="9" scale="77" orientation="portrait" r:id="rId1"/>
    </customSheetView>
    <customSheetView guid="{3E35AAB7-4578-42FA-82DC-9186684AD379}" scale="90" showPageBreaks="1" fitToPage="1" printArea="1">
      <selection sqref="A1:G1"/>
      <pageMargins left="0" right="0" top="0" bottom="0" header="0" footer="0"/>
      <pageSetup paperSize="9" scale="77" orientation="portrait" r:id="rId2"/>
    </customSheetView>
  </customSheetViews>
  <mergeCells count="44">
    <mergeCell ref="C25:D25"/>
    <mergeCell ref="B23:G23"/>
    <mergeCell ref="D12:F12"/>
    <mergeCell ref="D11:F11"/>
    <mergeCell ref="E48:G48"/>
    <mergeCell ref="E44:G44"/>
    <mergeCell ref="E45:G45"/>
    <mergeCell ref="E46:G46"/>
    <mergeCell ref="E43:G43"/>
    <mergeCell ref="E47:G47"/>
    <mergeCell ref="D35:G35"/>
    <mergeCell ref="C34:G34"/>
    <mergeCell ref="C26:G26"/>
    <mergeCell ref="E42:G42"/>
    <mergeCell ref="C20:G20"/>
    <mergeCell ref="C27:D27"/>
    <mergeCell ref="A1:G1"/>
    <mergeCell ref="B40:B41"/>
    <mergeCell ref="E40:G41"/>
    <mergeCell ref="E10:F10"/>
    <mergeCell ref="D3:G3"/>
    <mergeCell ref="C40:D40"/>
    <mergeCell ref="C29:G29"/>
    <mergeCell ref="C30:G30"/>
    <mergeCell ref="C18:D18"/>
    <mergeCell ref="C28:D28"/>
    <mergeCell ref="C24:D24"/>
    <mergeCell ref="C31:G31"/>
    <mergeCell ref="C32:G32"/>
    <mergeCell ref="C33:G33"/>
    <mergeCell ref="B34:B35"/>
    <mergeCell ref="B9:C9"/>
    <mergeCell ref="C17:D17"/>
    <mergeCell ref="B15:G15"/>
    <mergeCell ref="B12:C12"/>
    <mergeCell ref="C5:D5"/>
    <mergeCell ref="E5:F5"/>
    <mergeCell ref="C6:D6"/>
    <mergeCell ref="C7:D7"/>
    <mergeCell ref="C8:D8"/>
    <mergeCell ref="E6:F6"/>
    <mergeCell ref="E7:F7"/>
    <mergeCell ref="E8:F8"/>
    <mergeCell ref="B11:C11"/>
  </mergeCells>
  <phoneticPr fontId="5"/>
  <conditionalFormatting sqref="C10">
    <cfRule type="containsBlanks" dxfId="51" priority="1">
      <formula>LEN(TRIM(C10))=0</formula>
    </cfRule>
  </conditionalFormatting>
  <conditionalFormatting sqref="C16 E16 C29:G30 C38:C39 C42:G44">
    <cfRule type="containsBlanks" dxfId="50" priority="8">
      <formula>LEN(TRIM(C16))=0</formula>
    </cfRule>
  </conditionalFormatting>
  <conditionalFormatting sqref="C6:F8">
    <cfRule type="containsBlanks" dxfId="45" priority="4">
      <formula>LEN(TRIM(C6))=0</formula>
    </cfRule>
  </conditionalFormatting>
  <conditionalFormatting sqref="C26:G26">
    <cfRule type="containsBlanks" dxfId="44" priority="6">
      <formula>LEN(TRIM(C26))=0</formula>
    </cfRule>
  </conditionalFormatting>
  <conditionalFormatting sqref="D9">
    <cfRule type="containsBlanks" dxfId="42" priority="3">
      <formula>LEN(TRIM(D9))=0</formula>
    </cfRule>
  </conditionalFormatting>
  <conditionalFormatting sqref="D11:F11">
    <cfRule type="expression" dxfId="41" priority="10">
      <formula>AND(ISBLANK(D11),ISBLANK(D12))</formula>
    </cfRule>
  </conditionalFormatting>
  <conditionalFormatting sqref="D12:F12">
    <cfRule type="expression" dxfId="40" priority="9">
      <formula>AND(ISBLANK(D11),ISBLANK(D12))</formula>
    </cfRule>
  </conditionalFormatting>
  <conditionalFormatting sqref="F9 G16 C17:D18 C19 C24:D25 C27:D28 C33:G34">
    <cfRule type="containsBlanks" dxfId="37" priority="7">
      <formula>LEN(TRIM(C9))=0</formula>
    </cfRule>
  </conditionalFormatting>
  <dataValidations count="5">
    <dataValidation type="date" allowBlank="1" showInputMessage="1" showErrorMessage="1" sqref="E16 C16 D9" xr:uid="{00000000-0002-0000-0100-000000000000}">
      <formula1>1</formula1>
      <formula2>47848</formula2>
    </dataValidation>
    <dataValidation type="list" allowBlank="1" showInputMessage="1" showErrorMessage="1" sqref="C19" xr:uid="{00000000-0002-0000-0100-000001000000}">
      <formula1>"博士後期課程"</formula1>
    </dataValidation>
    <dataValidation type="date" allowBlank="1" showInputMessage="1" showErrorMessage="1" sqref="C38:C39" xr:uid="{00000000-0002-0000-0100-000002000000}">
      <formula1>43831</formula1>
      <formula2>47848</formula2>
    </dataValidation>
    <dataValidation type="list" allowBlank="1" showInputMessage="1" showErrorMessage="1" sqref="C28:D28" xr:uid="{00000000-0002-0000-0100-00000A000000}">
      <formula1>"博士(工学),博士（学術）"</formula1>
    </dataValidation>
    <dataValidation type="list" allowBlank="1" showInputMessage="1" showErrorMessage="1" sqref="C34:G34 H33" xr:uid="{00000000-0002-0000-0100-00000C000000}">
      <formula1>$H$33:$H$36</formula1>
    </dataValidation>
  </dataValidations>
  <pageMargins left="0.7" right="0.7" top="0.75" bottom="0.75" header="0.3" footer="0.3"/>
  <pageSetup paperSize="9" scale="83"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29" id="{97DB3007-94FA-489E-8DF0-33824FF0D842}">
            <xm:f>VLOOKUP(C17,入力タブ!A:B,2,FALSE)=-1</xm:f>
            <x14:dxf>
              <fill>
                <patternFill>
                  <bgColor rgb="FFFFFF00"/>
                </patternFill>
              </fill>
            </x14:dxf>
          </x14:cfRule>
          <xm:sqref>C17:D17 C24:D24</xm:sqref>
        </x14:conditionalFormatting>
        <x14:conditionalFormatting xmlns:xm="http://schemas.microsoft.com/office/excel/2006/main">
          <x14:cfRule type="expression" priority="28" id="{52820964-840B-4607-B998-0C345369EBCE}">
            <xm:f>VLOOKUP(C18,入力タブ!M:N,2,FALSE)=-1</xm:f>
            <x14:dxf>
              <fill>
                <patternFill>
                  <bgColor rgb="FFFFFF00"/>
                </patternFill>
              </fill>
            </x14:dxf>
          </x14:cfRule>
          <xm:sqref>C18:D18 C25:D25</xm:sqref>
        </x14:conditionalFormatting>
        <x14:conditionalFormatting xmlns:xm="http://schemas.microsoft.com/office/excel/2006/main">
          <x14:cfRule type="expression" priority="22" id="{06499DAB-680D-43B1-AA7E-1C7DA25BBF72}">
            <xm:f>VLOOKUP(C27,入力タブ!D:E,2,FALSE)=-1</xm:f>
            <x14:dxf>
              <fill>
                <patternFill>
                  <bgColor rgb="FFFFFF00"/>
                </patternFill>
              </fill>
            </x14:dxf>
          </x14:cfRule>
          <xm:sqref>C27:D27</xm:sqref>
        </x14:conditionalFormatting>
        <x14:conditionalFormatting xmlns:xm="http://schemas.microsoft.com/office/excel/2006/main">
          <x14:cfRule type="expression" priority="21" id="{6BBB3519-0442-4F14-8972-3A6A6D44F56F}">
            <xm:f>VLOOKUP(C28,入力タブ!G:H,2,FALSE)=-1</xm:f>
            <x14:dxf>
              <fill>
                <patternFill>
                  <bgColor rgb="FFFFFF00"/>
                </patternFill>
              </fill>
            </x14:dxf>
          </x14:cfRule>
          <xm:sqref>C28:D28</xm:sqref>
        </x14:conditionalFormatting>
        <x14:conditionalFormatting xmlns:xm="http://schemas.microsoft.com/office/excel/2006/main">
          <x14:cfRule type="expression" priority="20" id="{A1CDD1F1-A05E-40BD-8962-EB1334D02E0E}">
            <xm:f>VLOOKUP(C34,入力タブ!J:K,2,FALSE)=-1</xm:f>
            <x14:dxf>
              <fill>
                <patternFill>
                  <bgColor rgb="FFFFFF00"/>
                </patternFill>
              </fill>
            </x14:dxf>
          </x14:cfRule>
          <xm:sqref>C34:G34</xm:sqref>
        </x14:conditionalFormatting>
        <x14:conditionalFormatting xmlns:xm="http://schemas.microsoft.com/office/excel/2006/main">
          <x14:cfRule type="expression" priority="19" id="{124F7177-C5BD-4F4D-A88E-9DB087B23A75}">
            <xm:f>IF(VLOOKUP(C34,入力タブ!J:K,2,FALSE)=7,ISBLANK(D35),FALSE)</xm:f>
            <x14:dxf>
              <fill>
                <patternFill>
                  <bgColor rgb="FFFFFF00"/>
                </patternFill>
              </fill>
            </x14:dxf>
          </x14:cfRule>
          <xm:sqref>D35:G35</xm:sqref>
        </x14:conditionalFormatting>
        <x14:conditionalFormatting xmlns:xm="http://schemas.microsoft.com/office/excel/2006/main">
          <x14:cfRule type="expression" priority="11" id="{C9CB6F5E-6A3D-4604-A11A-71DE8A88F981}">
            <xm:f>IF(VLOOKUP(C10,入力タブ!AD:AE,2,FALSE)=99,ISBLANK(E10),FALSE)</xm:f>
            <x14:dxf>
              <fill>
                <patternFill>
                  <bgColor rgb="FFFFFF00"/>
                </patternFill>
              </fill>
            </x14:dxf>
          </x14:cfRule>
          <xm:sqref>E10:F10</xm:sqref>
        </x14:conditionalFormatting>
        <x14:conditionalFormatting xmlns:xm="http://schemas.microsoft.com/office/excel/2006/main">
          <x14:cfRule type="expression" priority="31" id="{84FD9A6A-DEC6-44C2-9023-7D730447EAA8}">
            <xm:f>VLOOKUP(F9,入力タブ!X:Y,2,FALSE)=-1</xm:f>
            <x14:dxf>
              <fill>
                <patternFill>
                  <bgColor rgb="FFFFFF00"/>
                </patternFill>
              </fill>
            </x14:dxf>
          </x14:cfRule>
          <xm:sqref>F9</xm:sqref>
        </x14:conditionalFormatting>
        <x14:conditionalFormatting xmlns:xm="http://schemas.microsoft.com/office/excel/2006/main">
          <x14:cfRule type="expression" priority="30" id="{712B75FC-A1CD-43E8-AF7B-0010332CDE00}">
            <xm:f>VLOOKUP(G16,入力タブ!AA:AB,2,FALSE)=-1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入力タブ!$AA$1:$AA$4</xm:f>
          </x14:formula1>
          <xm:sqref>G16</xm:sqref>
        </x14:dataValidation>
        <x14:dataValidation type="list" allowBlank="1" showInputMessage="1" showErrorMessage="1" xr:uid="{00000000-0002-0000-0100-000004000000}">
          <x14:formula1>
            <xm:f>入力タブ!$X$1:$X$49</xm:f>
          </x14:formula1>
          <xm:sqref>F9</xm:sqref>
        </x14:dataValidation>
        <x14:dataValidation type="list" allowBlank="1" showInputMessage="1" showErrorMessage="1" xr:uid="{00000000-0002-0000-0100-000009000000}">
          <x14:formula1>
            <xm:f>入力タブ!$D$1:$D$7</xm:f>
          </x14:formula1>
          <xm:sqref>C27:D27</xm:sqref>
        </x14:dataValidation>
        <x14:dataValidation type="list" allowBlank="1" showInputMessage="1" showErrorMessage="1" xr:uid="{60A660B2-765A-4B0D-9776-03C36D0F6BFD}">
          <x14:formula1>
            <xm:f>研究指導一覧!$A$2:$A$8</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2"/>
  <sheetViews>
    <sheetView showZeros="0" topLeftCell="AE1" zoomScaleNormal="100" workbookViewId="0">
      <selection activeCell="AH41" sqref="AH41"/>
    </sheetView>
  </sheetViews>
  <sheetFormatPr defaultColWidth="9.08984375" defaultRowHeight="11"/>
  <cols>
    <col min="1" max="16384" width="9.08984375" style="1"/>
  </cols>
  <sheetData>
    <row r="1" spans="1:56" s="77" customFormat="1" ht="22">
      <c r="A1" s="72" t="s">
        <v>80</v>
      </c>
      <c r="B1" s="72" t="s">
        <v>81</v>
      </c>
      <c r="C1" s="72" t="s">
        <v>82</v>
      </c>
      <c r="D1" s="72" t="s">
        <v>83</v>
      </c>
      <c r="E1" s="72" t="s">
        <v>84</v>
      </c>
      <c r="F1" s="72" t="s">
        <v>85</v>
      </c>
      <c r="G1" s="73" t="s">
        <v>37</v>
      </c>
      <c r="H1" s="73" t="s">
        <v>86</v>
      </c>
      <c r="I1" s="73" t="s">
        <v>39</v>
      </c>
      <c r="J1" s="72" t="s">
        <v>87</v>
      </c>
      <c r="K1" s="72" t="s">
        <v>88</v>
      </c>
      <c r="L1" s="72" t="s">
        <v>89</v>
      </c>
      <c r="M1" s="72" t="s">
        <v>90</v>
      </c>
      <c r="N1" s="74" t="s">
        <v>91</v>
      </c>
      <c r="O1" s="74" t="s">
        <v>92</v>
      </c>
      <c r="P1" s="74" t="s">
        <v>93</v>
      </c>
      <c r="Q1" s="74" t="s">
        <v>94</v>
      </c>
      <c r="R1" s="75" t="s">
        <v>95</v>
      </c>
      <c r="S1" s="75" t="s">
        <v>96</v>
      </c>
      <c r="T1" s="76" t="s">
        <v>97</v>
      </c>
      <c r="U1" s="72" t="s">
        <v>98</v>
      </c>
      <c r="V1" s="72" t="s">
        <v>99</v>
      </c>
      <c r="W1" s="72" t="s">
        <v>100</v>
      </c>
      <c r="X1" s="72" t="s">
        <v>101</v>
      </c>
      <c r="Y1" s="72" t="s">
        <v>55</v>
      </c>
      <c r="Z1" s="72" t="s">
        <v>57</v>
      </c>
      <c r="AA1" s="72" t="s">
        <v>102</v>
      </c>
      <c r="AB1" s="72" t="s">
        <v>103</v>
      </c>
      <c r="AC1" s="72" t="s">
        <v>104</v>
      </c>
      <c r="AD1" s="72" t="s">
        <v>105</v>
      </c>
      <c r="AE1" s="72" t="s">
        <v>59</v>
      </c>
      <c r="AF1" s="72" t="s">
        <v>106</v>
      </c>
      <c r="AG1" s="72" t="s">
        <v>107</v>
      </c>
      <c r="AH1" s="72" t="s">
        <v>108</v>
      </c>
      <c r="AI1" s="72" t="s">
        <v>109</v>
      </c>
      <c r="AJ1" s="72" t="s">
        <v>110</v>
      </c>
      <c r="AK1" s="72" t="s">
        <v>111</v>
      </c>
      <c r="AL1" s="157" t="s">
        <v>112</v>
      </c>
      <c r="AM1" s="70" t="s">
        <v>113</v>
      </c>
      <c r="AN1" s="70" t="s">
        <v>114</v>
      </c>
      <c r="AO1" s="70" t="s">
        <v>115</v>
      </c>
      <c r="AP1" s="70" t="s">
        <v>116</v>
      </c>
      <c r="AQ1" s="72" t="s">
        <v>117</v>
      </c>
      <c r="AR1" s="72" t="s">
        <v>118</v>
      </c>
      <c r="AS1" s="72" t="s">
        <v>119</v>
      </c>
      <c r="AT1" s="72" t="s">
        <v>120</v>
      </c>
      <c r="AU1" s="72" t="s">
        <v>121</v>
      </c>
      <c r="AV1" s="72" t="s">
        <v>122</v>
      </c>
      <c r="AW1" s="72" t="s">
        <v>123</v>
      </c>
      <c r="AX1" s="72" t="s">
        <v>124</v>
      </c>
      <c r="AY1" s="158" t="s">
        <v>125</v>
      </c>
      <c r="AZ1" s="158" t="s">
        <v>126</v>
      </c>
      <c r="BA1" s="159" t="s">
        <v>127</v>
      </c>
      <c r="BB1" s="159" t="s">
        <v>128</v>
      </c>
      <c r="BC1" s="158" t="s">
        <v>129</v>
      </c>
      <c r="BD1" s="158" t="s">
        <v>130</v>
      </c>
    </row>
    <row r="2" spans="1:56" s="71" customFormat="1" ht="42" customHeight="1">
      <c r="A2" s="78" t="str">
        <f>LEFT(UPPER(ASC('（提出用）申請時情報フォーム'!C3)),8)</f>
        <v/>
      </c>
      <c r="B2" s="78" t="str">
        <f>IF(ISBLANK('（提出用）申請時情報フォーム'!C6),'（提出用）申請時情報フォーム'!C7&amp;"　"&amp;'（提出用）申請時情報フォーム'!E7,'（提出用）申請時情報フォーム'!C6&amp;"　"&amp;'（提出用）申請時情報フォーム'!E6)</f>
        <v>　</v>
      </c>
      <c r="C2" s="78" t="str">
        <f>'（提出用）申請時情報フォーム'!C7&amp;"　"&amp;'（提出用）申請時情報フォーム'!E7</f>
        <v>　</v>
      </c>
      <c r="D2" s="78" t="str">
        <f>UPPER('（提出用）申請時情報フォーム'!C8)&amp;"　"&amp;PROPER('（提出用）申請時情報フォーム'!E8)</f>
        <v>　</v>
      </c>
      <c r="E2" s="83">
        <f>'（提出用）申請時情報フォーム'!D9</f>
        <v>0</v>
      </c>
      <c r="F2" s="78" t="e">
        <f>VLOOKUP('（提出用）申請時情報フォーム'!F9,入力タブ!X:Y,2,FALSE)</f>
        <v>#N/A</v>
      </c>
      <c r="G2" s="79">
        <f>'（提出用）申請時情報フォーム'!F9</f>
        <v>0</v>
      </c>
      <c r="H2" s="79" t="e">
        <f>VLOOKUP('（提出用）申請時情報フォーム'!C10,入力タブ!AD:AE,2,FALSE)</f>
        <v>#N/A</v>
      </c>
      <c r="I2" s="79" t="e">
        <f>IF(VLOOKUP('（提出用）申請時情報フォーム'!C10,入力タブ!AD:AE,2,FALSE)=99,'（提出用）申請時情報フォーム'!E10,'（提出用）申請時情報フォーム'!C10)</f>
        <v>#N/A</v>
      </c>
      <c r="J2" s="160" t="str">
        <f>IF(ISBLANK('（提出用）申請時情報フォーム'!D11),"",'（提出用）申請時情報フォーム'!D11)</f>
        <v/>
      </c>
      <c r="K2" s="160" t="str">
        <f>IF(ISBLANK('（提出用）申請時情報フォーム'!D12),"",'（提出用）申請時情報フォーム'!D12)</f>
        <v/>
      </c>
      <c r="L2" s="83">
        <f>'（提出用）申請時情報フォーム'!C16</f>
        <v>0</v>
      </c>
      <c r="M2" s="83">
        <f>'（提出用）申請時情報フォーム'!E16</f>
        <v>0</v>
      </c>
      <c r="N2" s="80" t="e">
        <f>VLOOKUP('（提出用）申請時情報フォーム'!G16,入力タブ!AA:AB,2,FALSE)</f>
        <v>#N/A</v>
      </c>
      <c r="O2" s="80">
        <f>'（提出用）申請時情報フォーム'!G16</f>
        <v>0</v>
      </c>
      <c r="P2" s="80" t="e">
        <f>VLOOKUP('（提出用）申請時情報フォーム'!C17,入力タブ!A:B,2,FALSE)</f>
        <v>#N/A</v>
      </c>
      <c r="Q2" s="80" t="e">
        <f>IF(VLOOKUP('（提出用）申請時情報フォーム'!C17,入力タブ!A:B,2,FALSE)=99,'（提出用）申請時情報フォーム'!#REF!,'（提出用）申請時情報フォーム'!C17)</f>
        <v>#N/A</v>
      </c>
      <c r="R2" s="78" t="e">
        <f>VLOOKUP('（提出用）申請時情報フォーム'!C18,入力タブ!M:N,2,FALSE)</f>
        <v>#N/A</v>
      </c>
      <c r="S2" s="78" t="e">
        <f>IF(VLOOKUP('（提出用）申請時情報フォーム'!C18,入力タブ!M:N,2,FALSE)=99,'（提出用）申請時情報フォーム'!#REF!,'（提出用）申請時情報フォーム'!C18)</f>
        <v>#N/A</v>
      </c>
      <c r="T2" s="78">
        <f>'（提出用）申請時情報フォーム'!C19</f>
        <v>0</v>
      </c>
      <c r="U2" s="78" t="str">
        <f>IF(ISBLANK('（提出用）申請時情報フォーム'!C20),"",'（提出用）申請時情報フォーム'!C20)</f>
        <v/>
      </c>
      <c r="V2" s="78" t="e">
        <f>VLOOKUP('（提出用）申請時情報フォーム'!C24,入力タブ!A:B,2,FALSE)</f>
        <v>#N/A</v>
      </c>
      <c r="W2" s="78" t="e">
        <f>MID(VLOOKUP('（提出用）申請時情報フォーム'!C25,入力タブ!M:N,2,FALSE),3,2)</f>
        <v>#N/A</v>
      </c>
      <c r="X2" s="78" t="e">
        <f>MID(VLOOKUP('（提出用）申請時情報フォーム'!C25,入力タブ!M:N,2,FALSE),5,2)</f>
        <v>#N/A</v>
      </c>
      <c r="Y2" s="78" t="str">
        <f>'（提出用）申請時情報フォーム'!C24</f>
        <v>環境・エネルギー研究科</v>
      </c>
      <c r="Z2" s="78" t="str">
        <f>'（提出用）申請時情報フォーム'!C25</f>
        <v>環境・エネルギー専攻</v>
      </c>
      <c r="AA2" s="78" t="e">
        <f>VLOOKUP('（提出用）申請時情報フォーム'!C26,研究指導一覧!A:G,5,FALSE)</f>
        <v>#N/A</v>
      </c>
      <c r="AB2" s="78" t="e">
        <f>VLOOKUP('（提出用）申請時情報フォーム'!C26,研究指導一覧!A:G,6,FALSE)</f>
        <v>#N/A</v>
      </c>
      <c r="AC2" s="78">
        <f>'（提出用）申請時情報フォーム'!C26</f>
        <v>0</v>
      </c>
      <c r="AD2" s="78" t="e">
        <f>VLOOKUP('（提出用）申請時情報フォーム'!C27,入力タブ!D:E,2,FALSE)</f>
        <v>#N/A</v>
      </c>
      <c r="AE2" s="78">
        <f>'（提出用）申請時情報フォーム'!C27</f>
        <v>0</v>
      </c>
      <c r="AF2" s="78" t="e">
        <f>VLOOKUP('（提出用）申請時情報フォーム'!C28,入力タブ!G:H,2,FALSE)</f>
        <v>#N/A</v>
      </c>
      <c r="AG2" s="78">
        <f>'（提出用）申請時情報フォーム'!C28</f>
        <v>0</v>
      </c>
      <c r="AH2" s="78">
        <f>'（提出用）申請時情報フォーム'!C29</f>
        <v>0</v>
      </c>
      <c r="AI2" s="78">
        <f>'（提出用）申請時情報フォーム'!C30</f>
        <v>0</v>
      </c>
      <c r="AJ2" s="78" t="str">
        <f>IF(ISBLANK('（提出用）申請時情報フォーム'!C31),"",'（提出用）申請時情報フォーム'!C31)</f>
        <v/>
      </c>
      <c r="AK2" s="78" t="str">
        <f>IF(ISBLANK('（提出用）申請時情報フォーム'!C32),"",'（提出用）申請時情報フォーム'!C32)</f>
        <v/>
      </c>
      <c r="AL2" s="78">
        <f>'（提出用）申請時情報フォーム'!C33</f>
        <v>0</v>
      </c>
      <c r="AM2" s="78" t="e">
        <f>VLOOKUP('（提出用）申請時情報フォーム'!C34,入力タブ!J:K,2,FALSE)</f>
        <v>#N/A</v>
      </c>
      <c r="AN2" s="161" t="e">
        <f>IF(VLOOKUP('（提出用）申請時情報フォーム'!C34,入力タブ!J:K,2,FALSE)=99,'（提出用）申請時情報フォーム'!D35,'（提出用）申請時情報フォーム'!C34)</f>
        <v>#N/A</v>
      </c>
      <c r="AO2" s="81">
        <f>'（提出用）申請時情報フォーム'!C38</f>
        <v>0</v>
      </c>
      <c r="AP2" s="81">
        <f>'（提出用）申請時情報フォーム'!C39</f>
        <v>0</v>
      </c>
      <c r="AQ2" s="78" t="str">
        <f>'（提出用）申請時情報フォーム'!C42 &amp; "　" &amp; '（提出用）申請時情報フォーム'!D42</f>
        <v>　</v>
      </c>
      <c r="AR2" s="78">
        <f>'（提出用）申請時情報フォーム'!E42</f>
        <v>0</v>
      </c>
      <c r="AS2" s="78" t="str">
        <f>'（提出用）申請時情報フォーム'!C43 &amp; "　" &amp; '（提出用）申請時情報フォーム'!D43</f>
        <v>　</v>
      </c>
      <c r="AT2" s="78">
        <f>'（提出用）申請時情報フォーム'!E43</f>
        <v>0</v>
      </c>
      <c r="AU2" s="78" t="str">
        <f>'（提出用）申請時情報フォーム'!C44 &amp; "　" &amp; '（提出用）申請時情報フォーム'!D44</f>
        <v>　</v>
      </c>
      <c r="AV2" s="78">
        <f>'（提出用）申請時情報フォーム'!E44</f>
        <v>0</v>
      </c>
      <c r="AW2" s="78" t="str">
        <f>IF(AND(ISBLANK('（提出用）申請時情報フォーム'!C45),ISBLANK('（提出用）申請時情報フォーム'!D45)),"",'（提出用）申請時情報フォーム'!C45 &amp; "　" &amp; '（提出用）申請時情報フォーム'!D45)</f>
        <v/>
      </c>
      <c r="AX2" s="78" t="str">
        <f>IF(ISBLANK('（提出用）申請時情報フォーム'!E45),"",'（提出用）申請時情報フォーム'!E45)</f>
        <v/>
      </c>
      <c r="AY2" s="162" t="str">
        <f>IF(AND(ISBLANK('（提出用）申請時情報フォーム'!C46),ISBLANK('（提出用）申請時情報フォーム'!D46)),"",'（提出用）申請時情報フォーム'!C46 &amp; "　" &amp; '（提出用）申請時情報フォーム'!D46)</f>
        <v/>
      </c>
      <c r="AZ2" s="162" t="str">
        <f>IF(ISBLANK('（提出用）申請時情報フォーム'!E46),"",'（提出用）申請時情報フォーム'!E46)</f>
        <v/>
      </c>
      <c r="BA2" s="162" t="str">
        <f>IF(AND(ISBLANK('（提出用）申請時情報フォーム'!C47),ISBLANK('（提出用）申請時情報フォーム'!D47)),"",'（提出用）申請時情報フォーム'!C47 &amp; "　" &amp; '（提出用）申請時情報フォーム'!D47)</f>
        <v/>
      </c>
      <c r="BB2" s="162" t="str">
        <f>IF(ISBLANK('（提出用）申請時情報フォーム'!E47),"",'（提出用）申請時情報フォーム'!E47)</f>
        <v/>
      </c>
      <c r="BC2" s="162" t="str">
        <f>IF(AND(ISBLANK('（提出用）申請時情報フォーム'!C48),ISBLANK('（提出用）申請時情報フォーム'!D48)),"",'（提出用）申請時情報フォーム'!C48 &amp; "　" &amp; '（提出用）申請時情報フォーム'!D48)</f>
        <v/>
      </c>
      <c r="BD2" s="162" t="str">
        <f>IF(ISBLANK('（提出用）申請時情報フォーム'!E48),"",'（提出用）申請時情報フォーム'!E48)</f>
        <v/>
      </c>
    </row>
  </sheetData>
  <customSheetViews>
    <customSheetView guid="{3F53AC2D-B85F-4157-BF89-65B24AE7942F}" zeroValues="0">
      <selection activeCell="F15" sqref="F15"/>
      <pageMargins left="0" right="0" top="0" bottom="0" header="0" footer="0"/>
      <pageSetup paperSize="9" orientation="portrait" r:id="rId1"/>
    </customSheetView>
    <customSheetView guid="{3E35AAB7-4578-42FA-82DC-9186684AD379}" zeroValues="0" state="hidden">
      <selection activeCell="J2" sqref="J2:J4"/>
      <pageMargins left="0" right="0" top="0" bottom="0" header="0" footer="0"/>
      <pageSetup paperSize="9" orientation="portrait" r:id="rId2"/>
    </customSheetView>
  </customSheetViews>
  <phoneticPr fontId="5"/>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9"/>
  <sheetViews>
    <sheetView workbookViewId="0"/>
  </sheetViews>
  <sheetFormatPr defaultColWidth="8.90625" defaultRowHeight="13"/>
  <cols>
    <col min="1" max="1" width="16.90625" style="37" bestFit="1" customWidth="1"/>
    <col min="2" max="2" width="14.08984375" style="37" customWidth="1"/>
    <col min="3" max="3" width="4.26953125" style="37" customWidth="1"/>
    <col min="4" max="4" width="19.90625" style="37" customWidth="1"/>
    <col min="5" max="6" width="4.26953125" style="37" customWidth="1"/>
    <col min="7" max="7" width="16.08984375" style="37" customWidth="1"/>
    <col min="8" max="9" width="4.26953125" style="37" customWidth="1"/>
    <col min="10" max="10" width="33.90625" style="37" customWidth="1"/>
    <col min="11" max="12" width="4.26953125" style="37" customWidth="1"/>
    <col min="13" max="13" width="21.7265625" style="37" customWidth="1"/>
    <col min="14" max="15" width="5" style="37" customWidth="1"/>
    <col min="16" max="16" width="3" style="37" bestFit="1" customWidth="1"/>
    <col min="17" max="17" width="4.26953125" style="37" customWidth="1"/>
    <col min="18" max="18" width="17.08984375" style="37" customWidth="1"/>
    <col min="19" max="19" width="4.26953125" style="37" customWidth="1"/>
    <col min="20" max="20" width="10.08984375" style="37" customWidth="1"/>
    <col min="21" max="21" width="4.26953125" style="37" customWidth="1"/>
    <col min="22" max="22" width="12.90625" style="37" customWidth="1"/>
    <col min="23" max="23" width="4.26953125" style="37" customWidth="1"/>
    <col min="24" max="24" width="9" style="37" bestFit="1" customWidth="1"/>
    <col min="25" max="26" width="4.26953125" style="37" customWidth="1"/>
    <col min="27" max="27" width="9.08984375" style="37" customWidth="1"/>
    <col min="28" max="28" width="3.08984375" style="37" bestFit="1" customWidth="1"/>
    <col min="29" max="29" width="4.26953125" style="37" customWidth="1"/>
    <col min="30" max="16384" width="8.90625" style="37"/>
  </cols>
  <sheetData>
    <row r="1" spans="1:31">
      <c r="A1" s="37" t="s">
        <v>56</v>
      </c>
      <c r="B1" s="37">
        <v>-1</v>
      </c>
      <c r="D1" s="37" t="s">
        <v>56</v>
      </c>
      <c r="E1" s="37">
        <v>-1</v>
      </c>
      <c r="G1" s="37" t="s">
        <v>56</v>
      </c>
      <c r="H1" s="37">
        <v>-1</v>
      </c>
      <c r="J1" s="37" t="s">
        <v>56</v>
      </c>
      <c r="K1" s="37">
        <v>-1</v>
      </c>
      <c r="M1" s="37" t="s">
        <v>56</v>
      </c>
      <c r="N1" s="37">
        <v>-1</v>
      </c>
      <c r="P1" s="37" t="s">
        <v>56</v>
      </c>
      <c r="Q1" s="37">
        <v>-1</v>
      </c>
      <c r="X1" s="37" t="s">
        <v>56</v>
      </c>
      <c r="Y1" s="37">
        <v>-1</v>
      </c>
      <c r="AA1" s="37" t="s">
        <v>56</v>
      </c>
      <c r="AB1" s="37">
        <v>-1</v>
      </c>
      <c r="AD1" s="37" t="s">
        <v>56</v>
      </c>
      <c r="AE1" s="37">
        <v>-1</v>
      </c>
    </row>
    <row r="2" spans="1:31" ht="14.25" customHeight="1">
      <c r="A2" s="37" t="s">
        <v>131</v>
      </c>
      <c r="B2" s="37">
        <v>51</v>
      </c>
      <c r="D2" s="38" t="s">
        <v>132</v>
      </c>
      <c r="E2" s="82" t="s">
        <v>133</v>
      </c>
      <c r="G2" s="37" t="s">
        <v>134</v>
      </c>
      <c r="H2" s="37">
        <v>56</v>
      </c>
      <c r="J2" s="88" t="s">
        <v>135</v>
      </c>
      <c r="K2" s="86">
        <v>8</v>
      </c>
      <c r="M2" s="39" t="s">
        <v>136</v>
      </c>
      <c r="N2" s="37">
        <v>510201</v>
      </c>
      <c r="P2" s="37" t="s">
        <v>137</v>
      </c>
      <c r="Q2" s="37">
        <v>1</v>
      </c>
      <c r="R2" s="37" t="s">
        <v>138</v>
      </c>
      <c r="T2" s="37" t="s">
        <v>139</v>
      </c>
      <c r="V2" s="37" t="s">
        <v>140</v>
      </c>
      <c r="X2" s="44" t="s">
        <v>141</v>
      </c>
      <c r="Y2" s="44" t="s">
        <v>133</v>
      </c>
      <c r="Z2" s="45"/>
      <c r="AA2" s="37" t="s">
        <v>142</v>
      </c>
      <c r="AB2" s="37">
        <v>1</v>
      </c>
      <c r="AC2" s="45"/>
      <c r="AD2" s="37" t="s">
        <v>143</v>
      </c>
      <c r="AE2" s="37">
        <v>392</v>
      </c>
    </row>
    <row r="3" spans="1:31" ht="14.25" customHeight="1">
      <c r="A3" s="37" t="s">
        <v>144</v>
      </c>
      <c r="B3" s="37">
        <v>52</v>
      </c>
      <c r="D3" s="38" t="s">
        <v>145</v>
      </c>
      <c r="E3" s="82" t="s">
        <v>146</v>
      </c>
      <c r="G3" s="37" t="s">
        <v>147</v>
      </c>
      <c r="H3" s="37">
        <v>57</v>
      </c>
      <c r="J3" s="87" t="s">
        <v>148</v>
      </c>
      <c r="K3" s="86">
        <v>9</v>
      </c>
      <c r="M3" s="41" t="s">
        <v>149</v>
      </c>
      <c r="N3" s="37">
        <v>510203</v>
      </c>
      <c r="P3" s="37" t="s">
        <v>150</v>
      </c>
      <c r="Q3" s="37">
        <v>2</v>
      </c>
      <c r="R3" s="37" t="s">
        <v>151</v>
      </c>
      <c r="T3" s="37" t="s">
        <v>152</v>
      </c>
      <c r="V3" s="37" t="s">
        <v>153</v>
      </c>
      <c r="X3" s="44" t="s">
        <v>154</v>
      </c>
      <c r="Y3" s="44" t="s">
        <v>146</v>
      </c>
      <c r="Z3" s="45"/>
      <c r="AA3" s="37" t="s">
        <v>155</v>
      </c>
      <c r="AB3" s="37">
        <v>2</v>
      </c>
      <c r="AC3" s="45"/>
      <c r="AD3" s="37" t="s">
        <v>156</v>
      </c>
      <c r="AE3" s="37">
        <v>410</v>
      </c>
    </row>
    <row r="4" spans="1:31" ht="14.25" customHeight="1">
      <c r="A4" s="37" t="s">
        <v>157</v>
      </c>
      <c r="B4" s="37">
        <v>53</v>
      </c>
      <c r="D4" s="38" t="s">
        <v>158</v>
      </c>
      <c r="E4" s="82" t="s">
        <v>159</v>
      </c>
      <c r="G4" s="37" t="s">
        <v>160</v>
      </c>
      <c r="H4" s="37">
        <v>65</v>
      </c>
      <c r="J4" s="87" t="s">
        <v>161</v>
      </c>
      <c r="K4" s="86">
        <v>10</v>
      </c>
      <c r="M4" s="39" t="s">
        <v>162</v>
      </c>
      <c r="N4" s="37">
        <v>510204</v>
      </c>
      <c r="R4" s="37" t="s">
        <v>163</v>
      </c>
      <c r="V4" s="37" t="s">
        <v>164</v>
      </c>
      <c r="X4" s="44" t="s">
        <v>165</v>
      </c>
      <c r="Y4" s="44" t="s">
        <v>159</v>
      </c>
      <c r="Z4" s="45"/>
      <c r="AA4" s="37" t="s">
        <v>153</v>
      </c>
      <c r="AB4" s="37">
        <v>3</v>
      </c>
      <c r="AC4" s="45"/>
      <c r="AD4" s="37" t="s">
        <v>166</v>
      </c>
      <c r="AE4" s="37">
        <v>156</v>
      </c>
    </row>
    <row r="5" spans="1:31" ht="14.25" customHeight="1">
      <c r="A5" s="37" t="s">
        <v>167</v>
      </c>
      <c r="B5" s="37">
        <v>99</v>
      </c>
      <c r="D5" s="38" t="s">
        <v>168</v>
      </c>
      <c r="E5" s="82" t="s">
        <v>169</v>
      </c>
      <c r="G5" s="37" t="s">
        <v>170</v>
      </c>
      <c r="H5" s="37">
        <v>86</v>
      </c>
      <c r="J5" s="87" t="s">
        <v>171</v>
      </c>
      <c r="K5" s="86">
        <v>2</v>
      </c>
      <c r="M5" s="39" t="s">
        <v>172</v>
      </c>
      <c r="N5" s="37">
        <v>510205</v>
      </c>
      <c r="V5" s="37" t="s">
        <v>173</v>
      </c>
      <c r="X5" s="44" t="s">
        <v>174</v>
      </c>
      <c r="Y5" s="44" t="s">
        <v>169</v>
      </c>
      <c r="Z5" s="45"/>
      <c r="AC5" s="45"/>
      <c r="AD5" s="37" t="s">
        <v>167</v>
      </c>
      <c r="AE5" s="37">
        <v>99</v>
      </c>
    </row>
    <row r="6" spans="1:31" ht="14.25" customHeight="1">
      <c r="A6" s="38"/>
      <c r="B6" s="38"/>
      <c r="C6" s="38"/>
      <c r="D6" s="38" t="s">
        <v>175</v>
      </c>
      <c r="E6" s="82" t="s">
        <v>176</v>
      </c>
      <c r="F6" s="43"/>
      <c r="G6" s="37" t="s">
        <v>177</v>
      </c>
      <c r="H6" s="38">
        <v>87</v>
      </c>
      <c r="I6" s="38"/>
      <c r="J6" s="87" t="s">
        <v>178</v>
      </c>
      <c r="K6" s="86">
        <v>3</v>
      </c>
      <c r="L6" s="38"/>
      <c r="M6" s="39" t="s">
        <v>179</v>
      </c>
      <c r="N6" s="37">
        <v>510206</v>
      </c>
      <c r="Q6" s="38"/>
      <c r="S6" s="38"/>
      <c r="U6" s="38"/>
      <c r="V6" s="37" t="s">
        <v>164</v>
      </c>
      <c r="W6" s="38"/>
      <c r="X6" s="44" t="s">
        <v>180</v>
      </c>
      <c r="Y6" s="44" t="s">
        <v>181</v>
      </c>
      <c r="Z6" s="45"/>
      <c r="AC6" s="45"/>
    </row>
    <row r="7" spans="1:31" ht="14.25" customHeight="1">
      <c r="A7" s="38"/>
      <c r="B7" s="38"/>
      <c r="C7" s="38"/>
      <c r="D7" s="38" t="s">
        <v>182</v>
      </c>
      <c r="E7" s="82" t="s">
        <v>183</v>
      </c>
      <c r="F7" s="43"/>
      <c r="G7" s="37" t="s">
        <v>184</v>
      </c>
      <c r="H7" s="38">
        <v>88</v>
      </c>
      <c r="I7" s="38"/>
      <c r="J7" s="87" t="s">
        <v>185</v>
      </c>
      <c r="K7" s="86">
        <v>99</v>
      </c>
      <c r="L7" s="38"/>
      <c r="M7" s="41" t="s">
        <v>186</v>
      </c>
      <c r="N7" s="37">
        <v>510207</v>
      </c>
      <c r="Q7" s="38"/>
      <c r="S7" s="38"/>
      <c r="U7" s="38"/>
      <c r="V7" s="37" t="s">
        <v>142</v>
      </c>
      <c r="W7" s="38"/>
      <c r="X7" s="44" t="s">
        <v>187</v>
      </c>
      <c r="Y7" s="44" t="s">
        <v>188</v>
      </c>
      <c r="Z7" s="45"/>
      <c r="AC7" s="45"/>
    </row>
    <row r="8" spans="1:31">
      <c r="A8" s="38"/>
      <c r="B8" s="38"/>
      <c r="C8" s="38"/>
      <c r="D8" s="38"/>
      <c r="E8" s="38"/>
      <c r="F8" s="38"/>
      <c r="G8" s="38"/>
      <c r="H8" s="38"/>
      <c r="I8" s="38"/>
      <c r="J8" s="84"/>
      <c r="K8" s="85"/>
      <c r="L8" s="38"/>
      <c r="M8" s="39" t="s">
        <v>189</v>
      </c>
      <c r="N8" s="38">
        <v>520201</v>
      </c>
      <c r="Q8" s="38"/>
      <c r="S8" s="38"/>
      <c r="U8" s="38"/>
      <c r="V8" s="37" t="s">
        <v>155</v>
      </c>
      <c r="W8" s="38"/>
      <c r="X8" s="44" t="s">
        <v>190</v>
      </c>
      <c r="Y8" s="44" t="s">
        <v>191</v>
      </c>
      <c r="Z8" s="45"/>
      <c r="AC8" s="45"/>
    </row>
    <row r="9" spans="1:31">
      <c r="A9" s="38"/>
      <c r="B9" s="38"/>
      <c r="C9" s="38"/>
      <c r="D9" s="38"/>
      <c r="E9" s="38"/>
      <c r="F9" s="38"/>
      <c r="G9" s="38"/>
      <c r="H9" s="38"/>
      <c r="I9" s="38"/>
      <c r="L9" s="38"/>
      <c r="M9" s="39" t="s">
        <v>192</v>
      </c>
      <c r="N9" s="38">
        <v>520202</v>
      </c>
      <c r="O9" s="43"/>
      <c r="Q9" s="38"/>
      <c r="S9" s="38"/>
      <c r="U9" s="38"/>
      <c r="W9" s="38"/>
      <c r="X9" s="44" t="s">
        <v>193</v>
      </c>
      <c r="Y9" s="44" t="s">
        <v>194</v>
      </c>
      <c r="Z9" s="45"/>
      <c r="AC9" s="45"/>
    </row>
    <row r="10" spans="1:31">
      <c r="A10" s="38"/>
      <c r="B10" s="38"/>
      <c r="C10" s="38"/>
      <c r="D10" s="38"/>
      <c r="E10" s="38"/>
      <c r="F10" s="38"/>
      <c r="G10" s="38"/>
      <c r="H10" s="38"/>
      <c r="I10" s="38"/>
      <c r="J10" s="38"/>
      <c r="K10" s="38"/>
      <c r="L10" s="38"/>
      <c r="M10" s="39" t="s">
        <v>195</v>
      </c>
      <c r="N10" s="38">
        <v>520203</v>
      </c>
      <c r="O10" s="43"/>
      <c r="Q10" s="38"/>
      <c r="S10" s="38"/>
      <c r="U10" s="38"/>
      <c r="W10" s="38"/>
      <c r="X10" s="44" t="s">
        <v>196</v>
      </c>
      <c r="Y10" s="44" t="s">
        <v>197</v>
      </c>
      <c r="Z10" s="45"/>
      <c r="AC10" s="45"/>
    </row>
    <row r="11" spans="1:31">
      <c r="A11" s="38"/>
      <c r="B11" s="38"/>
      <c r="C11" s="38"/>
      <c r="D11" s="38"/>
      <c r="E11" s="38"/>
      <c r="F11" s="38"/>
      <c r="G11" s="38"/>
      <c r="H11" s="38"/>
      <c r="I11" s="38"/>
      <c r="J11" s="38"/>
      <c r="K11" s="38"/>
      <c r="L11" s="38"/>
      <c r="M11" s="39" t="s">
        <v>198</v>
      </c>
      <c r="N11" s="38">
        <v>520204</v>
      </c>
      <c r="O11" s="43"/>
      <c r="Q11" s="38"/>
      <c r="S11" s="38"/>
      <c r="U11" s="38"/>
      <c r="W11" s="38"/>
      <c r="X11" s="44" t="s">
        <v>199</v>
      </c>
      <c r="Y11" s="44" t="s">
        <v>176</v>
      </c>
      <c r="Z11" s="45"/>
      <c r="AC11" s="45"/>
    </row>
    <row r="12" spans="1:31">
      <c r="A12" s="40"/>
      <c r="B12" s="40"/>
      <c r="C12" s="40"/>
      <c r="D12" s="40"/>
      <c r="E12" s="40"/>
      <c r="F12" s="40"/>
      <c r="G12" s="40"/>
      <c r="H12" s="40"/>
      <c r="I12" s="40"/>
      <c r="J12" s="38"/>
      <c r="K12" s="38"/>
      <c r="L12" s="40"/>
      <c r="M12" s="39" t="s">
        <v>200</v>
      </c>
      <c r="N12" s="38">
        <v>520205</v>
      </c>
      <c r="O12" s="43"/>
      <c r="Q12" s="40"/>
      <c r="S12" s="40"/>
      <c r="U12" s="40"/>
      <c r="V12" s="37" t="s">
        <v>56</v>
      </c>
      <c r="W12" s="40">
        <v>-1</v>
      </c>
      <c r="X12" s="44" t="s">
        <v>201</v>
      </c>
      <c r="Y12" s="44" t="s">
        <v>202</v>
      </c>
      <c r="Z12" s="45"/>
      <c r="AC12" s="45"/>
    </row>
    <row r="13" spans="1:31">
      <c r="J13" s="40"/>
      <c r="K13" s="40"/>
      <c r="M13" s="39" t="s">
        <v>203</v>
      </c>
      <c r="N13" s="38">
        <v>520206</v>
      </c>
      <c r="O13" s="43"/>
      <c r="V13" s="37" t="s">
        <v>140</v>
      </c>
      <c r="W13" s="37">
        <v>11</v>
      </c>
      <c r="X13" s="44" t="s">
        <v>204</v>
      </c>
      <c r="Y13" s="44" t="s">
        <v>205</v>
      </c>
      <c r="Z13" s="45"/>
      <c r="AC13" s="45"/>
    </row>
    <row r="14" spans="1:31">
      <c r="M14" s="39" t="s">
        <v>206</v>
      </c>
      <c r="N14" s="37">
        <v>530201</v>
      </c>
      <c r="O14" s="43"/>
      <c r="V14" s="37" t="s">
        <v>173</v>
      </c>
      <c r="W14" s="37">
        <v>12</v>
      </c>
      <c r="X14" s="44" t="s">
        <v>207</v>
      </c>
      <c r="Y14" s="44" t="s">
        <v>208</v>
      </c>
      <c r="Z14" s="45"/>
      <c r="AC14" s="45"/>
    </row>
    <row r="15" spans="1:31">
      <c r="M15" s="39" t="s">
        <v>209</v>
      </c>
      <c r="N15" s="37">
        <v>530202</v>
      </c>
      <c r="X15" s="44" t="s">
        <v>210</v>
      </c>
      <c r="Y15" s="44" t="s">
        <v>211</v>
      </c>
      <c r="Z15" s="45"/>
      <c r="AC15" s="45"/>
    </row>
    <row r="16" spans="1:31">
      <c r="B16" s="148"/>
      <c r="M16" s="39" t="s">
        <v>212</v>
      </c>
      <c r="N16" s="37">
        <v>530203</v>
      </c>
      <c r="X16" s="44" t="s">
        <v>213</v>
      </c>
      <c r="Y16" s="44" t="s">
        <v>214</v>
      </c>
      <c r="Z16" s="45"/>
      <c r="AC16" s="45"/>
    </row>
    <row r="17" spans="1:29">
      <c r="M17" s="39" t="s">
        <v>215</v>
      </c>
      <c r="N17" s="37">
        <v>530204</v>
      </c>
      <c r="X17" s="44" t="s">
        <v>216</v>
      </c>
      <c r="Y17" s="44" t="s">
        <v>217</v>
      </c>
      <c r="Z17" s="45"/>
      <c r="AC17" s="45"/>
    </row>
    <row r="18" spans="1:29">
      <c r="D18" s="152"/>
      <c r="M18" s="41" t="s">
        <v>218</v>
      </c>
      <c r="N18" s="37">
        <v>530205</v>
      </c>
      <c r="X18" s="44" t="s">
        <v>219</v>
      </c>
      <c r="Y18" s="44" t="s">
        <v>220</v>
      </c>
      <c r="Z18" s="45"/>
      <c r="AC18" s="45"/>
    </row>
    <row r="19" spans="1:29">
      <c r="B19" s="152"/>
      <c r="M19" s="39" t="s">
        <v>221</v>
      </c>
      <c r="N19" s="37">
        <v>530206</v>
      </c>
      <c r="X19" s="44" t="s">
        <v>222</v>
      </c>
      <c r="Y19" s="44" t="s">
        <v>223</v>
      </c>
      <c r="Z19" s="45"/>
      <c r="AC19" s="45"/>
    </row>
    <row r="20" spans="1:29">
      <c r="M20" s="39" t="s">
        <v>224</v>
      </c>
      <c r="N20" s="37">
        <v>530207</v>
      </c>
      <c r="V20" s="37" t="s">
        <v>56</v>
      </c>
      <c r="W20" s="37">
        <v>-1</v>
      </c>
      <c r="X20" s="44" t="s">
        <v>225</v>
      </c>
      <c r="Y20" s="44" t="s">
        <v>226</v>
      </c>
      <c r="Z20" s="45"/>
      <c r="AC20" s="45"/>
    </row>
    <row r="21" spans="1:29">
      <c r="A21" s="37" t="s">
        <v>227</v>
      </c>
      <c r="B21" s="37">
        <f>IF(アクセス読み取り用!L2&lt;DATE(1901,1,1),0,IF(アクセス読み取り用!L2&lt;DATE(2018,4,1),1,2))</f>
        <v>0</v>
      </c>
      <c r="C21" s="37" t="s">
        <v>228</v>
      </c>
      <c r="M21" s="39" t="s">
        <v>229</v>
      </c>
      <c r="N21" s="37">
        <v>530208</v>
      </c>
      <c r="V21" s="37" t="s">
        <v>164</v>
      </c>
      <c r="W21" s="37">
        <v>21</v>
      </c>
      <c r="X21" s="44" t="s">
        <v>230</v>
      </c>
      <c r="Y21" s="44" t="s">
        <v>183</v>
      </c>
      <c r="Z21" s="45"/>
      <c r="AC21" s="45"/>
    </row>
    <row r="22" spans="1:29">
      <c r="A22" s="37" t="s">
        <v>231</v>
      </c>
      <c r="B22" s="37">
        <f>IF(アクセス読み取り用!A2="",0,IF(COUNTIF(アクセス読み取り用!A2,"*H*"),1,2))</f>
        <v>0</v>
      </c>
      <c r="C22" s="37" t="s">
        <v>232</v>
      </c>
      <c r="M22" s="39" t="s">
        <v>233</v>
      </c>
      <c r="N22" s="37">
        <v>530209</v>
      </c>
      <c r="V22" s="37" t="s">
        <v>155</v>
      </c>
      <c r="W22" s="37">
        <v>31</v>
      </c>
      <c r="X22" s="44" t="s">
        <v>234</v>
      </c>
      <c r="Y22" s="44" t="s">
        <v>235</v>
      </c>
      <c r="Z22" s="45"/>
      <c r="AC22" s="45"/>
    </row>
    <row r="23" spans="1:29">
      <c r="A23" s="37" t="s">
        <v>236</v>
      </c>
      <c r="B23" s="37" t="e">
        <f>IF(アクセス読み取り用!V2=53,1,0)</f>
        <v>#N/A</v>
      </c>
      <c r="C23" s="37" t="s">
        <v>237</v>
      </c>
      <c r="M23" s="39" t="s">
        <v>238</v>
      </c>
      <c r="N23" s="37">
        <v>530210</v>
      </c>
      <c r="X23" s="44" t="s">
        <v>239</v>
      </c>
      <c r="Y23" s="44" t="s">
        <v>240</v>
      </c>
      <c r="Z23" s="45"/>
      <c r="AC23" s="45"/>
    </row>
    <row r="24" spans="1:29">
      <c r="A24" s="37" t="s">
        <v>241</v>
      </c>
      <c r="B24" s="37" t="e">
        <f>IF(アクセス読み取り用!X2="08",1,IF(アクセス読み取り用!X2="09",2,IF(アクセス読み取り用!X2="10",3,0)))</f>
        <v>#N/A</v>
      </c>
      <c r="C24" s="37" t="s">
        <v>242</v>
      </c>
      <c r="G24" s="40"/>
      <c r="M24" s="39" t="s">
        <v>243</v>
      </c>
      <c r="N24" s="37">
        <v>530411</v>
      </c>
      <c r="X24" s="44" t="s">
        <v>244</v>
      </c>
      <c r="Y24" s="44" t="s">
        <v>245</v>
      </c>
      <c r="Z24" s="45"/>
      <c r="AC24" s="45"/>
    </row>
    <row r="25" spans="1:29">
      <c r="A25" s="37" t="s">
        <v>246</v>
      </c>
      <c r="B25" s="37" t="e">
        <f>IF(AND(B23=1,B24&gt;=1),1,0)</f>
        <v>#N/A</v>
      </c>
      <c r="C25" s="37" t="s">
        <v>247</v>
      </c>
      <c r="D25" s="40"/>
      <c r="G25" s="40"/>
      <c r="M25" s="37" t="s">
        <v>167</v>
      </c>
      <c r="N25" s="37">
        <v>99</v>
      </c>
      <c r="X25" s="44" t="s">
        <v>248</v>
      </c>
      <c r="Y25" s="44" t="s">
        <v>249</v>
      </c>
      <c r="Z25" s="45"/>
      <c r="AC25" s="45"/>
    </row>
    <row r="26" spans="1:29">
      <c r="B26" s="37" t="str">
        <f>"早稲田大学大学院"&amp;"　"&amp;'（提出用）申請時情報フォーム'!C24</f>
        <v>早稲田大学大学院　環境・エネルギー研究科</v>
      </c>
      <c r="D26" s="42"/>
      <c r="G26" s="42"/>
      <c r="X26" s="44" t="s">
        <v>250</v>
      </c>
      <c r="Y26" s="44" t="s">
        <v>251</v>
      </c>
      <c r="Z26" s="45"/>
      <c r="AC26" s="45"/>
    </row>
    <row r="27" spans="1:29">
      <c r="A27" s="37" t="s">
        <v>252</v>
      </c>
      <c r="B27" s="37" t="e">
        <f>IF(AND(B25=1,B24=1,B22=1),1,0)</f>
        <v>#N/A</v>
      </c>
      <c r="C27" s="149" t="s">
        <v>253</v>
      </c>
      <c r="D27" s="42"/>
      <c r="G27" s="42"/>
      <c r="J27" s="42"/>
      <c r="V27" s="37" t="s">
        <v>56</v>
      </c>
      <c r="W27" s="37">
        <v>-1</v>
      </c>
      <c r="X27" s="44" t="s">
        <v>254</v>
      </c>
      <c r="Y27" s="44" t="s">
        <v>255</v>
      </c>
      <c r="Z27" s="45"/>
      <c r="AC27" s="45"/>
    </row>
    <row r="28" spans="1:29">
      <c r="A28" s="37" t="s">
        <v>256</v>
      </c>
      <c r="B28" s="37" t="e">
        <f>IF(AND(B25=1,B24=1,B22=2),2,0)</f>
        <v>#N/A</v>
      </c>
      <c r="C28" s="149" t="s">
        <v>257</v>
      </c>
      <c r="D28" s="42"/>
      <c r="G28" s="42"/>
      <c r="J28" s="42"/>
      <c r="V28" s="37" t="s">
        <v>142</v>
      </c>
      <c r="W28" s="37">
        <v>22</v>
      </c>
      <c r="X28" s="44" t="s">
        <v>258</v>
      </c>
      <c r="Y28" s="44" t="s">
        <v>259</v>
      </c>
      <c r="Z28" s="45"/>
      <c r="AC28" s="45"/>
    </row>
    <row r="29" spans="1:29">
      <c r="A29" s="37" t="s">
        <v>260</v>
      </c>
      <c r="B29" s="37" t="e">
        <f>IF(AND(B25=1,B24=2),3,0)</f>
        <v>#N/A</v>
      </c>
      <c r="C29" s="150" t="s">
        <v>261</v>
      </c>
      <c r="D29" s="42"/>
      <c r="G29" s="42"/>
      <c r="J29" s="42"/>
      <c r="V29" s="37" t="s">
        <v>155</v>
      </c>
      <c r="W29" s="37">
        <v>31</v>
      </c>
      <c r="X29" s="44" t="s">
        <v>262</v>
      </c>
      <c r="Y29" s="44" t="s">
        <v>263</v>
      </c>
      <c r="Z29" s="45"/>
      <c r="AC29" s="45"/>
    </row>
    <row r="30" spans="1:29">
      <c r="A30" s="37" t="s">
        <v>264</v>
      </c>
      <c r="B30" s="37" t="e">
        <f>IF(AND(B25=1,B24=3,B21=1),4,0)</f>
        <v>#N/A</v>
      </c>
      <c r="C30" s="151" t="s">
        <v>265</v>
      </c>
      <c r="J30" s="42"/>
      <c r="V30" s="37" t="s">
        <v>153</v>
      </c>
      <c r="W30" s="37">
        <v>41</v>
      </c>
      <c r="X30" s="44" t="s">
        <v>266</v>
      </c>
      <c r="Y30" s="44" t="s">
        <v>267</v>
      </c>
      <c r="Z30" s="45"/>
      <c r="AC30" s="45"/>
    </row>
    <row r="31" spans="1:29">
      <c r="A31" s="37" t="s">
        <v>268</v>
      </c>
      <c r="B31" s="37" t="e">
        <f>IF(AND(B25=1,B24=3,B21=2),5,0)</f>
        <v>#N/A</v>
      </c>
      <c r="C31" s="150" t="s">
        <v>269</v>
      </c>
      <c r="X31" s="44" t="s">
        <v>270</v>
      </c>
      <c r="Y31" s="44" t="s">
        <v>271</v>
      </c>
      <c r="Z31" s="45"/>
      <c r="AC31" s="45"/>
    </row>
    <row r="32" spans="1:29">
      <c r="X32" s="44" t="s">
        <v>272</v>
      </c>
      <c r="Y32" s="44" t="s">
        <v>273</v>
      </c>
      <c r="Z32" s="45"/>
      <c r="AC32" s="45"/>
    </row>
    <row r="33" spans="2:29">
      <c r="B33" s="37" t="e">
        <f>IF(B25=0,0,MAX(B27:B31))</f>
        <v>#N/A</v>
      </c>
      <c r="C33" t="e">
        <f>IF(B33=0,B26,VLOOKUP(B33,B27:C31,2,FALSE))</f>
        <v>#N/A</v>
      </c>
      <c r="X33" s="44" t="s">
        <v>274</v>
      </c>
      <c r="Y33" s="44" t="s">
        <v>275</v>
      </c>
      <c r="Z33" s="45"/>
      <c r="AC33" s="45"/>
    </row>
    <row r="34" spans="2:29">
      <c r="X34" s="44" t="s">
        <v>276</v>
      </c>
      <c r="Y34" s="44" t="s">
        <v>277</v>
      </c>
      <c r="Z34" s="45"/>
      <c r="AC34" s="45"/>
    </row>
    <row r="35" spans="2:29">
      <c r="X35" s="44" t="s">
        <v>278</v>
      </c>
      <c r="Y35" s="44" t="s">
        <v>279</v>
      </c>
      <c r="Z35" s="45"/>
      <c r="AC35" s="45"/>
    </row>
    <row r="36" spans="2:29">
      <c r="V36" s="37" t="s">
        <v>56</v>
      </c>
      <c r="W36" s="37">
        <v>-1</v>
      </c>
      <c r="X36" s="44" t="s">
        <v>280</v>
      </c>
      <c r="Y36" s="44" t="s">
        <v>281</v>
      </c>
      <c r="Z36" s="45"/>
      <c r="AC36" s="45"/>
    </row>
    <row r="37" spans="2:29">
      <c r="V37" s="37" t="s">
        <v>164</v>
      </c>
      <c r="W37" s="37">
        <v>21</v>
      </c>
      <c r="X37" s="44" t="s">
        <v>282</v>
      </c>
      <c r="Y37" s="44" t="s">
        <v>283</v>
      </c>
      <c r="Z37" s="45"/>
      <c r="AC37" s="45"/>
    </row>
    <row r="38" spans="2:29">
      <c r="V38" s="37" t="s">
        <v>142</v>
      </c>
      <c r="W38" s="37">
        <v>22</v>
      </c>
      <c r="X38" s="44" t="s">
        <v>284</v>
      </c>
      <c r="Y38" s="44" t="s">
        <v>285</v>
      </c>
      <c r="Z38" s="45"/>
      <c r="AC38" s="45"/>
    </row>
    <row r="39" spans="2:29">
      <c r="V39" s="37" t="s">
        <v>155</v>
      </c>
      <c r="W39" s="37">
        <v>31</v>
      </c>
      <c r="X39" s="44" t="s">
        <v>286</v>
      </c>
      <c r="Y39" s="44" t="s">
        <v>287</v>
      </c>
      <c r="Z39" s="45"/>
      <c r="AC39" s="45"/>
    </row>
    <row r="40" spans="2:29">
      <c r="V40" s="37" t="s">
        <v>153</v>
      </c>
      <c r="W40" s="37">
        <v>41</v>
      </c>
      <c r="X40" s="44" t="s">
        <v>288</v>
      </c>
      <c r="Y40" s="44" t="s">
        <v>289</v>
      </c>
      <c r="Z40" s="45"/>
      <c r="AC40" s="45"/>
    </row>
    <row r="41" spans="2:29">
      <c r="X41" s="44" t="s">
        <v>290</v>
      </c>
      <c r="Y41" s="44" t="s">
        <v>291</v>
      </c>
      <c r="Z41" s="45"/>
      <c r="AC41" s="45"/>
    </row>
    <row r="42" spans="2:29">
      <c r="X42" s="44" t="s">
        <v>292</v>
      </c>
      <c r="Y42" s="44" t="s">
        <v>293</v>
      </c>
      <c r="Z42" s="45"/>
      <c r="AC42" s="45"/>
    </row>
    <row r="43" spans="2:29">
      <c r="X43" s="44" t="s">
        <v>294</v>
      </c>
      <c r="Y43" s="44" t="s">
        <v>295</v>
      </c>
      <c r="Z43" s="45"/>
      <c r="AC43" s="45"/>
    </row>
    <row r="44" spans="2:29">
      <c r="X44" s="44" t="s">
        <v>296</v>
      </c>
      <c r="Y44" s="44" t="s">
        <v>297</v>
      </c>
      <c r="Z44" s="45"/>
      <c r="AC44" s="45"/>
    </row>
    <row r="45" spans="2:29">
      <c r="X45" s="44" t="s">
        <v>298</v>
      </c>
      <c r="Y45" s="44" t="s">
        <v>299</v>
      </c>
      <c r="Z45" s="45"/>
      <c r="AC45" s="45"/>
    </row>
    <row r="46" spans="2:29">
      <c r="X46" s="44" t="s">
        <v>300</v>
      </c>
      <c r="Y46" s="44" t="s">
        <v>301</v>
      </c>
      <c r="Z46" s="45"/>
      <c r="AC46" s="45"/>
    </row>
    <row r="47" spans="2:29">
      <c r="X47" s="44" t="s">
        <v>302</v>
      </c>
      <c r="Y47" s="44" t="s">
        <v>303</v>
      </c>
      <c r="Z47" s="45"/>
      <c r="AC47" s="45"/>
    </row>
    <row r="48" spans="2:29">
      <c r="X48" s="44" t="s">
        <v>304</v>
      </c>
      <c r="Y48" s="44" t="s">
        <v>305</v>
      </c>
      <c r="Z48" s="45"/>
      <c r="AC48" s="45"/>
    </row>
    <row r="49" spans="24:25">
      <c r="X49" s="44" t="s">
        <v>306</v>
      </c>
      <c r="Y49" s="44">
        <v>99</v>
      </c>
    </row>
  </sheetData>
  <customSheetViews>
    <customSheetView guid="{3F53AC2D-B85F-4157-BF89-65B24AE7942F}">
      <selection activeCell="J2" sqref="J2:J4"/>
      <pageMargins left="0" right="0" top="0" bottom="0" header="0" footer="0"/>
      <pageSetup paperSize="9" orientation="portrait" r:id="rId1"/>
    </customSheetView>
    <customSheetView guid="{3E35AAB7-4578-42FA-82DC-9186684AD379}" state="hidden">
      <selection activeCell="J2" sqref="J2:J4"/>
      <pageMargins left="0" right="0" top="0" bottom="0" header="0" footer="0"/>
      <pageSetup paperSize="9" orientation="portrait" r:id="rId2"/>
    </customSheetView>
  </customSheetViews>
  <phoneticPr fontId="5"/>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zoomScaleNormal="100" workbookViewId="0">
      <pane ySplit="1" topLeftCell="A2" activePane="bottomLeft" state="frozen"/>
      <selection pane="bottomLeft" activeCell="J14" sqref="J14"/>
    </sheetView>
  </sheetViews>
  <sheetFormatPr defaultColWidth="9.08984375" defaultRowHeight="12"/>
  <cols>
    <col min="1" max="1" width="65" style="92" customWidth="1"/>
    <col min="2" max="2" width="33.36328125" style="93" customWidth="1"/>
    <col min="3" max="3" width="13" style="92" hidden="1" customWidth="1"/>
    <col min="4" max="4" width="16" style="92" hidden="1" customWidth="1"/>
    <col min="5" max="5" width="9.90625" style="92" hidden="1" customWidth="1"/>
    <col min="6" max="6" width="18" style="92" hidden="1" customWidth="1"/>
    <col min="7" max="7" width="54.453125" style="92" hidden="1" customWidth="1"/>
    <col min="8" max="8" width="46.453125" style="92" hidden="1" customWidth="1"/>
    <col min="9" max="16384" width="9.08984375" style="92"/>
  </cols>
  <sheetData>
    <row r="1" spans="1:9">
      <c r="A1" s="164" t="s">
        <v>307</v>
      </c>
      <c r="B1" s="89" t="s">
        <v>308</v>
      </c>
      <c r="C1" s="90" t="s">
        <v>309</v>
      </c>
      <c r="D1" s="90" t="s">
        <v>310</v>
      </c>
      <c r="E1" s="90" t="s">
        <v>311</v>
      </c>
      <c r="F1" s="90" t="s">
        <v>312</v>
      </c>
      <c r="G1" s="91" t="s">
        <v>104</v>
      </c>
      <c r="H1" s="91" t="s">
        <v>401</v>
      </c>
      <c r="I1" s="92">
        <v>2024</v>
      </c>
    </row>
    <row r="2" spans="1:9">
      <c r="A2" s="176"/>
      <c r="B2" s="168"/>
      <c r="C2" s="169"/>
      <c r="D2" s="169"/>
      <c r="E2" s="169"/>
      <c r="F2" s="169"/>
      <c r="G2" s="170"/>
      <c r="H2" s="170"/>
    </row>
    <row r="3" spans="1:9">
      <c r="A3" s="100" t="s">
        <v>407</v>
      </c>
      <c r="B3" s="177" t="s">
        <v>412</v>
      </c>
      <c r="C3" s="175">
        <v>5102010038</v>
      </c>
      <c r="D3" s="165">
        <v>1</v>
      </c>
      <c r="E3" s="166">
        <v>2024</v>
      </c>
      <c r="F3" s="165">
        <v>5102010038</v>
      </c>
      <c r="G3" s="165" t="s">
        <v>314</v>
      </c>
      <c r="H3" s="92" t="s">
        <v>314</v>
      </c>
    </row>
    <row r="4" spans="1:9">
      <c r="A4" s="100" t="s">
        <v>408</v>
      </c>
      <c r="B4" s="177" t="s">
        <v>413</v>
      </c>
      <c r="C4" s="175">
        <v>5102010042</v>
      </c>
      <c r="D4" s="165">
        <v>1</v>
      </c>
      <c r="E4" s="166">
        <v>2024</v>
      </c>
      <c r="F4" s="165">
        <v>5102010042</v>
      </c>
      <c r="G4" s="165" t="s">
        <v>315</v>
      </c>
      <c r="H4" s="92" t="s">
        <v>315</v>
      </c>
    </row>
    <row r="5" spans="1:9">
      <c r="A5" s="100" t="s">
        <v>409</v>
      </c>
      <c r="B5" s="177" t="s">
        <v>414</v>
      </c>
      <c r="C5" s="175">
        <v>5102010043</v>
      </c>
      <c r="D5" s="165">
        <v>1</v>
      </c>
      <c r="E5" s="166">
        <v>2024</v>
      </c>
      <c r="F5" s="165">
        <v>5102010043</v>
      </c>
      <c r="G5" s="165" t="s">
        <v>316</v>
      </c>
      <c r="H5" s="92" t="s">
        <v>400</v>
      </c>
    </row>
    <row r="6" spans="1:9">
      <c r="A6" s="100" t="s">
        <v>410</v>
      </c>
      <c r="B6" s="177" t="s">
        <v>415</v>
      </c>
      <c r="C6" s="175">
        <v>5102010044</v>
      </c>
      <c r="D6" s="165">
        <v>1</v>
      </c>
      <c r="E6" s="166">
        <v>2024</v>
      </c>
      <c r="F6" s="165">
        <v>5102010044</v>
      </c>
      <c r="G6" s="165" t="s">
        <v>313</v>
      </c>
      <c r="H6" s="92" t="s">
        <v>313</v>
      </c>
    </row>
    <row r="7" spans="1:9">
      <c r="A7" s="100" t="s">
        <v>411</v>
      </c>
      <c r="B7" s="177" t="s">
        <v>416</v>
      </c>
      <c r="C7" s="175">
        <v>5102010045</v>
      </c>
      <c r="D7" s="165">
        <v>1</v>
      </c>
      <c r="E7" s="166">
        <v>2024</v>
      </c>
      <c r="F7" s="165">
        <v>5102010045</v>
      </c>
      <c r="G7" s="165" t="s">
        <v>317</v>
      </c>
      <c r="H7" s="92" t="s">
        <v>317</v>
      </c>
    </row>
    <row r="8" spans="1:9">
      <c r="A8" s="178" t="s">
        <v>426</v>
      </c>
      <c r="B8" s="89" t="s">
        <v>425</v>
      </c>
    </row>
  </sheetData>
  <sheetProtection algorithmName="SHA-512" hashValue="R91Qw6+jkYL7w274z7A2SQ4+927hEDIyGxc3Sps0o7JyCW8h3fI0AJpZrSgfEaJ9YJ8YOsXnBjVs0KYBd1ZoUg==" saltValue="WBrhjGdwGTAA2HeZIW4wtQ==" spinCount="100000" sheet="1" autoFilter="0"/>
  <autoFilter ref="A1:H7" xr:uid="{00000000-0001-0000-0200-000000000000}"/>
  <customSheetViews>
    <customSheetView guid="{3F53AC2D-B85F-4157-BF89-65B24AE7942F}" scale="96" showAutoFilter="1">
      <pane ySplit="1" topLeftCell="A2" activePane="bottomLeft" state="frozen"/>
      <selection pane="bottomLeft" activeCell="A2" sqref="A2"/>
      <pageMargins left="0" right="0" top="0" bottom="0" header="0" footer="0"/>
      <autoFilter ref="A1:H520" xr:uid="{A03D4E00-E9AB-443A-9FE7-66FB0AECDC94}"/>
    </customSheetView>
    <customSheetView guid="{3E35AAB7-4578-42FA-82DC-9186684AD379}" showAutoFilter="1" hiddenColumns="1">
      <pane ySplit="1" topLeftCell="A2" activePane="bottomLeft" state="frozen"/>
      <selection pane="bottomLeft" activeCell="A5" sqref="A5"/>
      <pageMargins left="0" right="0" top="0" bottom="0" header="0" footer="0"/>
      <autoFilter ref="A1:H520" xr:uid="{8FF136D5-DAF7-4737-9C38-29B71F512449}"/>
    </customSheetView>
  </customSheetView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1"/>
  <sheetViews>
    <sheetView showZeros="0" topLeftCell="A36" zoomScale="80" zoomScaleNormal="80" zoomScaleSheetLayoutView="80" zoomScalePageLayoutView="80" workbookViewId="0">
      <selection sqref="A1:R1"/>
    </sheetView>
  </sheetViews>
  <sheetFormatPr defaultRowHeight="16.5" customHeight="1"/>
  <cols>
    <col min="1" max="20" width="5.08984375" customWidth="1"/>
    <col min="21" max="22" width="5.6328125" customWidth="1"/>
  </cols>
  <sheetData>
    <row r="1" spans="1:19" ht="16.5" customHeight="1">
      <c r="A1" s="318" t="s">
        <v>318</v>
      </c>
      <c r="B1" s="318"/>
      <c r="C1" s="318"/>
      <c r="D1" s="318"/>
      <c r="E1" s="318"/>
      <c r="F1" s="318"/>
      <c r="G1" s="318"/>
      <c r="H1" s="318"/>
      <c r="I1" s="318"/>
      <c r="J1" s="318"/>
      <c r="K1" s="318"/>
      <c r="L1" s="318"/>
      <c r="M1" s="318"/>
      <c r="N1" s="318"/>
      <c r="O1" s="318"/>
      <c r="P1" s="318"/>
      <c r="Q1" s="318"/>
      <c r="R1" s="318"/>
      <c r="S1" s="117"/>
    </row>
    <row r="2" spans="1:19" ht="16.5" customHeight="1">
      <c r="A2" s="16"/>
      <c r="B2" s="16"/>
      <c r="C2" s="16"/>
      <c r="D2" s="16"/>
      <c r="E2" s="16"/>
      <c r="F2" s="16"/>
      <c r="G2" s="16"/>
      <c r="H2" s="16"/>
      <c r="I2" s="16"/>
    </row>
    <row r="3" spans="1:19" ht="16.5" customHeight="1">
      <c r="A3" s="16"/>
      <c r="B3" s="16"/>
      <c r="C3" s="16"/>
      <c r="D3" s="16"/>
      <c r="E3" s="16"/>
      <c r="F3" s="16"/>
      <c r="G3" s="16"/>
      <c r="O3" s="311" t="s">
        <v>319</v>
      </c>
      <c r="P3" s="311"/>
      <c r="Q3" s="311"/>
      <c r="R3" s="17" t="s">
        <v>14</v>
      </c>
    </row>
    <row r="4" spans="1:19" ht="16.5" customHeight="1">
      <c r="A4" s="16" t="str">
        <f>"早稲田大学"&amp;'（提出用）申請時情報フォーム'!C24&amp;"長　殿"</f>
        <v>早稲田大学環境・エネルギー研究科長　殿</v>
      </c>
      <c r="B4" s="16"/>
      <c r="C4" s="16"/>
      <c r="D4" s="16"/>
      <c r="E4" s="16"/>
      <c r="F4" s="16"/>
      <c r="G4" s="16"/>
      <c r="H4" s="16"/>
      <c r="I4" s="16"/>
    </row>
    <row r="5" spans="1:19" ht="16.5" customHeight="1">
      <c r="A5" s="16"/>
      <c r="B5" s="16"/>
      <c r="C5" s="16"/>
      <c r="D5" s="16"/>
      <c r="E5" s="16"/>
      <c r="F5" s="16"/>
      <c r="G5" s="16"/>
      <c r="H5" s="16"/>
      <c r="I5" s="16"/>
    </row>
    <row r="6" spans="1:19" ht="16.5" customHeight="1">
      <c r="A6" s="319" t="s">
        <v>320</v>
      </c>
      <c r="B6" s="320"/>
      <c r="C6" s="320"/>
      <c r="D6" s="321"/>
      <c r="E6" s="16"/>
      <c r="F6" s="16"/>
      <c r="G6" s="286" t="s">
        <v>37</v>
      </c>
      <c r="H6" s="286"/>
      <c r="I6" s="315" t="e">
        <f>IF(VLOOKUP('（提出用）申請時情報フォーム'!F9,入力タブ!X:Y,2,FALSE)&lt;&gt;99,'（提出用）申請時情報フォーム'!F9,IF(VLOOKUP('（提出用）申請時情報フォーム'!C10,入力タブ!AD:AE,2,FALSE)=99,'（提出用）申請時情報フォーム'!E10,'（提出用）申請時情報フォーム'!C10))</f>
        <v>#N/A</v>
      </c>
      <c r="J6" s="316"/>
      <c r="K6" s="316"/>
      <c r="L6" s="316"/>
      <c r="M6" s="49"/>
      <c r="N6" s="16"/>
      <c r="O6" s="16"/>
      <c r="P6" s="16"/>
      <c r="Q6" s="16"/>
      <c r="R6" s="16"/>
    </row>
    <row r="7" spans="1:19" ht="16.5" customHeight="1">
      <c r="A7" s="322"/>
      <c r="B7" s="323"/>
      <c r="C7" s="323"/>
      <c r="D7" s="324"/>
      <c r="E7" s="16"/>
      <c r="F7" s="16"/>
      <c r="G7" s="295" t="s">
        <v>321</v>
      </c>
      <c r="H7" s="296"/>
      <c r="I7" s="50" t="s">
        <v>322</v>
      </c>
      <c r="J7" s="107"/>
      <c r="K7" s="50" t="s">
        <v>323</v>
      </c>
      <c r="L7" s="107"/>
      <c r="M7" s="49"/>
      <c r="N7" s="16"/>
      <c r="O7" s="16"/>
      <c r="P7" s="16"/>
      <c r="Q7" s="16"/>
      <c r="R7" s="16"/>
    </row>
    <row r="8" spans="1:19" ht="16.5" customHeight="1">
      <c r="A8" s="322"/>
      <c r="B8" s="323"/>
      <c r="C8" s="323"/>
      <c r="D8" s="324"/>
      <c r="E8" s="16"/>
      <c r="F8" s="16"/>
      <c r="G8" s="297"/>
      <c r="H8" s="298"/>
      <c r="I8" s="287"/>
      <c r="J8" s="288"/>
      <c r="K8" s="288"/>
      <c r="L8" s="288"/>
      <c r="M8" s="288"/>
      <c r="N8" s="288"/>
      <c r="O8" s="288"/>
      <c r="P8" s="288"/>
      <c r="Q8" s="288"/>
      <c r="R8" s="289"/>
    </row>
    <row r="9" spans="1:19" ht="16.5" customHeight="1">
      <c r="A9" s="322"/>
      <c r="B9" s="323"/>
      <c r="C9" s="323"/>
      <c r="D9" s="324"/>
      <c r="E9" s="16"/>
      <c r="F9" s="16"/>
      <c r="G9" s="299"/>
      <c r="H9" s="300"/>
      <c r="I9" s="290"/>
      <c r="J9" s="291"/>
      <c r="K9" s="291"/>
      <c r="L9" s="291"/>
      <c r="M9" s="291"/>
      <c r="N9" s="291"/>
      <c r="O9" s="291"/>
      <c r="P9" s="291"/>
      <c r="Q9" s="291"/>
      <c r="R9" s="292"/>
    </row>
    <row r="10" spans="1:19" ht="16.5" customHeight="1">
      <c r="A10" s="322"/>
      <c r="B10" s="323"/>
      <c r="C10" s="323"/>
      <c r="D10" s="324"/>
      <c r="E10" s="16"/>
      <c r="F10" s="16"/>
      <c r="G10" s="286" t="s">
        <v>324</v>
      </c>
      <c r="H10" s="286"/>
      <c r="I10" s="293" t="str">
        <f>'（提出用）申請時情報フォーム'!C7&amp;"　"&amp;'（提出用）申請時情報フォーム'!E7</f>
        <v>　</v>
      </c>
      <c r="J10" s="294"/>
      <c r="K10" s="294"/>
      <c r="L10" s="294"/>
      <c r="M10" s="294"/>
      <c r="N10" s="294"/>
      <c r="O10" s="294"/>
      <c r="P10" s="294"/>
      <c r="Q10" s="294"/>
      <c r="R10" s="48"/>
    </row>
    <row r="11" spans="1:19" ht="16.5" customHeight="1">
      <c r="A11" s="322"/>
      <c r="B11" s="323"/>
      <c r="C11" s="323"/>
      <c r="D11" s="324"/>
      <c r="E11" s="16"/>
      <c r="F11" s="16"/>
      <c r="G11" s="286" t="s">
        <v>81</v>
      </c>
      <c r="H11" s="286"/>
      <c r="I11" s="293" t="str">
        <f>IF(ISBLANK('（提出用）申請時情報フォーム'!C6),'（提出用）申請時情報フォーム'!C7&amp;"　"&amp;'（提出用）申請時情報フォーム'!E7,'（提出用）申請時情報フォーム'!C6&amp;"　"&amp;'（提出用）申請時情報フォーム'!E6)</f>
        <v>　</v>
      </c>
      <c r="J11" s="294"/>
      <c r="K11" s="294"/>
      <c r="L11" s="294"/>
      <c r="M11" s="294"/>
      <c r="N11" s="294"/>
      <c r="O11" s="294"/>
      <c r="P11" s="294"/>
      <c r="Q11" s="294"/>
      <c r="R11" s="13" t="s">
        <v>325</v>
      </c>
    </row>
    <row r="12" spans="1:19" ht="16.5" customHeight="1">
      <c r="A12" s="322"/>
      <c r="B12" s="323"/>
      <c r="C12" s="323"/>
      <c r="D12" s="324"/>
      <c r="E12" s="16"/>
      <c r="F12" s="16"/>
      <c r="G12" s="286" t="s">
        <v>326</v>
      </c>
      <c r="H12" s="286"/>
      <c r="I12" s="301">
        <f>'（提出用）申請時情報フォーム'!D9</f>
        <v>0</v>
      </c>
      <c r="J12" s="302"/>
      <c r="K12" s="302"/>
      <c r="L12" s="302"/>
      <c r="M12" s="302"/>
      <c r="N12" s="302"/>
      <c r="O12" s="302"/>
      <c r="P12" s="302"/>
      <c r="Q12" s="302"/>
      <c r="R12" s="303"/>
    </row>
    <row r="13" spans="1:19" ht="16.5" customHeight="1">
      <c r="A13" s="322"/>
      <c r="B13" s="323"/>
      <c r="C13" s="323"/>
      <c r="D13" s="324"/>
      <c r="E13" s="16"/>
      <c r="F13" s="16"/>
      <c r="G13" s="286" t="s">
        <v>327</v>
      </c>
      <c r="H13" s="286"/>
      <c r="I13" s="312"/>
      <c r="J13" s="313"/>
      <c r="K13" s="313"/>
      <c r="L13" s="313"/>
      <c r="M13" s="313"/>
      <c r="N13" s="313"/>
      <c r="O13" s="313"/>
      <c r="P13" s="313"/>
      <c r="Q13" s="313"/>
      <c r="R13" s="314"/>
    </row>
    <row r="14" spans="1:19" ht="16.5" customHeight="1">
      <c r="A14" s="325"/>
      <c r="B14" s="326"/>
      <c r="C14" s="326"/>
      <c r="D14" s="327"/>
      <c r="E14" s="16"/>
      <c r="F14" s="16"/>
      <c r="G14" s="286" t="s">
        <v>328</v>
      </c>
      <c r="H14" s="286"/>
      <c r="I14" s="315">
        <f>IF(ISBLANK('（提出用）申請時情報フォーム'!D11),'（提出用）申請時情報フォーム'!D12,'（提出用）申請時情報フォーム'!D11)</f>
        <v>0</v>
      </c>
      <c r="J14" s="316"/>
      <c r="K14" s="316"/>
      <c r="L14" s="316"/>
      <c r="M14" s="316"/>
      <c r="N14" s="316"/>
      <c r="O14" s="316"/>
      <c r="P14" s="316"/>
      <c r="Q14" s="316"/>
      <c r="R14" s="317"/>
    </row>
    <row r="15" spans="1:19" ht="16.5" customHeight="1">
      <c r="A15" s="16"/>
      <c r="B15" s="16"/>
      <c r="C15" s="16"/>
      <c r="D15" s="16"/>
      <c r="E15" s="16"/>
      <c r="F15" s="16"/>
      <c r="G15" s="16"/>
      <c r="H15" s="16"/>
      <c r="I15" s="16"/>
    </row>
    <row r="16" spans="1:19" ht="16.5" customHeight="1">
      <c r="A16" s="16"/>
      <c r="B16" s="16"/>
      <c r="C16" s="16"/>
      <c r="D16" s="16"/>
      <c r="E16" s="16"/>
      <c r="F16" s="16"/>
      <c r="G16" s="16"/>
      <c r="H16" s="16"/>
      <c r="I16" s="16"/>
    </row>
    <row r="17" spans="1:19" ht="71.5" customHeight="1">
      <c r="B17" s="285" t="str">
        <f>"私は早稲田大学大学院学則第14条により、下記事項を附し、　"&amp;'（提出用）申請時情報フォーム'!C28&amp;"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f>
        <v>私は早稲田大学大学院学則第14条により、下記事項を附し、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v>
      </c>
      <c r="C17" s="285"/>
      <c r="D17" s="285"/>
      <c r="E17" s="285"/>
      <c r="F17" s="285"/>
      <c r="G17" s="285"/>
      <c r="H17" s="285"/>
      <c r="I17" s="285"/>
      <c r="J17" s="285"/>
      <c r="K17" s="285"/>
      <c r="L17" s="285"/>
      <c r="M17" s="285"/>
      <c r="N17" s="285"/>
      <c r="O17" s="285"/>
      <c r="P17" s="285"/>
      <c r="Q17" s="285"/>
      <c r="R17" s="285"/>
    </row>
    <row r="18" spans="1:19" ht="16.5" customHeight="1">
      <c r="A18" s="16"/>
      <c r="B18" s="16"/>
      <c r="C18" s="16"/>
      <c r="D18" s="16"/>
      <c r="E18" s="16"/>
      <c r="F18" s="16"/>
      <c r="G18" s="16"/>
      <c r="H18" s="16"/>
      <c r="I18" s="16"/>
    </row>
    <row r="19" spans="1:19" ht="16.5" customHeight="1">
      <c r="A19" s="304" t="s">
        <v>329</v>
      </c>
      <c r="B19" s="304"/>
      <c r="C19" s="304"/>
      <c r="D19" s="304"/>
      <c r="E19" s="304"/>
      <c r="F19" s="304"/>
      <c r="G19" s="304"/>
      <c r="H19" s="304"/>
      <c r="I19" s="304"/>
      <c r="J19" s="304"/>
      <c r="K19" s="304"/>
      <c r="L19" s="304"/>
      <c r="M19" s="304"/>
      <c r="N19" s="304"/>
      <c r="O19" s="304"/>
      <c r="P19" s="304"/>
      <c r="Q19" s="304"/>
      <c r="R19" s="304"/>
      <c r="S19" s="16"/>
    </row>
    <row r="20" spans="1:19" ht="16.5" customHeight="1">
      <c r="A20" s="16"/>
      <c r="B20" s="16"/>
      <c r="C20" s="16"/>
      <c r="D20" s="16"/>
      <c r="E20" s="16"/>
      <c r="F20" s="16"/>
      <c r="G20" s="16"/>
      <c r="H20" s="16"/>
      <c r="I20" s="16"/>
    </row>
    <row r="21" spans="1:19" ht="16.5" customHeight="1">
      <c r="A21" s="16" t="s">
        <v>330</v>
      </c>
      <c r="C21" s="16"/>
      <c r="D21" s="16"/>
      <c r="E21" s="16"/>
      <c r="F21" s="16"/>
      <c r="G21" s="16"/>
      <c r="H21" s="16"/>
      <c r="I21" s="16"/>
    </row>
    <row r="22" spans="1:19" ht="16.5" customHeight="1">
      <c r="A22" s="16"/>
      <c r="B22" s="16" t="str">
        <f>'（提出用）申請時情報フォーム'!C24&amp;"　　・　　"&amp;'（提出用）申請時情報フォーム'!C25&amp;"　　・　　"&amp;'（提出用）申請時情報フォーム'!C28</f>
        <v>環境・エネルギー研究科　　・　　環境・エネルギー専攻　　・　　</v>
      </c>
      <c r="C22" s="16"/>
      <c r="D22" s="16"/>
      <c r="E22" s="16"/>
      <c r="F22" s="16"/>
      <c r="G22" s="16"/>
      <c r="H22" s="16"/>
      <c r="I22" s="16"/>
      <c r="J22" s="16"/>
      <c r="K22" s="16"/>
      <c r="L22" s="16"/>
      <c r="M22" s="16"/>
      <c r="N22" s="16"/>
      <c r="O22" s="16"/>
      <c r="P22" s="16"/>
      <c r="Q22" s="16"/>
    </row>
    <row r="23" spans="1:19" ht="16.5" customHeight="1">
      <c r="A23" s="21"/>
      <c r="B23" s="21"/>
      <c r="C23" s="21"/>
      <c r="D23" s="21"/>
      <c r="E23" s="21"/>
      <c r="F23" s="21"/>
      <c r="G23" s="21"/>
      <c r="H23" s="21"/>
      <c r="I23" s="21"/>
      <c r="J23" s="21"/>
    </row>
    <row r="24" spans="1:19" s="154" customFormat="1" ht="16.5" customHeight="1">
      <c r="A24" s="153" t="s">
        <v>424</v>
      </c>
      <c r="C24" s="153"/>
      <c r="D24" s="153"/>
      <c r="E24" s="153"/>
      <c r="F24" s="153"/>
      <c r="G24" s="153"/>
      <c r="H24" s="153"/>
      <c r="I24" s="153"/>
    </row>
    <row r="25" spans="1:19" ht="16.5" customHeight="1">
      <c r="A25" s="16"/>
      <c r="B25" s="16"/>
      <c r="C25" s="16"/>
      <c r="D25" s="16"/>
      <c r="E25" s="16"/>
      <c r="F25" s="16"/>
      <c r="G25" s="16"/>
      <c r="H25" s="16"/>
      <c r="I25" s="16"/>
    </row>
    <row r="26" spans="1:19" s="154" customFormat="1" ht="16.5" customHeight="1">
      <c r="A26" s="153" t="s">
        <v>331</v>
      </c>
      <c r="C26" s="153"/>
      <c r="D26" s="153"/>
      <c r="E26" s="153"/>
      <c r="F26" s="153"/>
      <c r="G26" s="153"/>
      <c r="H26" s="153"/>
      <c r="I26" s="153"/>
    </row>
    <row r="27" spans="1:19" ht="37.5" customHeight="1">
      <c r="A27" s="16"/>
      <c r="B27" s="309" t="s">
        <v>332</v>
      </c>
      <c r="C27" s="309"/>
      <c r="D27" s="309"/>
      <c r="E27" s="309"/>
      <c r="F27" s="308">
        <f>'（提出用）申請時情報フォーム'!C29</f>
        <v>0</v>
      </c>
      <c r="G27" s="308"/>
      <c r="H27" s="308"/>
      <c r="I27" s="308"/>
      <c r="J27" s="308"/>
      <c r="K27" s="308"/>
      <c r="L27" s="308"/>
      <c r="M27" s="308"/>
      <c r="N27" s="308"/>
      <c r="O27" s="308"/>
      <c r="P27" s="308"/>
      <c r="Q27" s="308"/>
      <c r="R27" s="308"/>
    </row>
    <row r="28" spans="1:19" ht="36" customHeight="1">
      <c r="A28" s="51"/>
      <c r="B28" s="309" t="s">
        <v>333</v>
      </c>
      <c r="C28" s="309"/>
      <c r="D28" s="309"/>
      <c r="E28" s="309"/>
      <c r="F28" s="308">
        <f>'（提出用）申請時情報フォーム'!C31</f>
        <v>0</v>
      </c>
      <c r="G28" s="308"/>
      <c r="H28" s="308"/>
      <c r="I28" s="308"/>
      <c r="J28" s="308"/>
      <c r="K28" s="308"/>
      <c r="L28" s="308"/>
      <c r="M28" s="308"/>
      <c r="N28" s="308"/>
      <c r="O28" s="308"/>
      <c r="P28" s="308"/>
      <c r="Q28" s="308"/>
      <c r="R28" s="308"/>
    </row>
    <row r="29" spans="1:19" ht="58" customHeight="1">
      <c r="A29" s="51"/>
      <c r="B29" s="308" t="s">
        <v>334</v>
      </c>
      <c r="C29" s="308"/>
      <c r="D29" s="308"/>
      <c r="E29" s="308"/>
      <c r="F29" s="308">
        <f>'（提出用）申請時情報フォーム'!C30</f>
        <v>0</v>
      </c>
      <c r="G29" s="308"/>
      <c r="H29" s="308"/>
      <c r="I29" s="308"/>
      <c r="J29" s="308"/>
      <c r="K29" s="308"/>
      <c r="L29" s="308"/>
      <c r="M29" s="308"/>
      <c r="N29" s="308"/>
      <c r="O29" s="308"/>
      <c r="P29" s="308"/>
      <c r="Q29" s="308"/>
      <c r="R29" s="308"/>
    </row>
    <row r="30" spans="1:19" ht="36" customHeight="1">
      <c r="A30" s="52"/>
      <c r="B30" s="308" t="s">
        <v>335</v>
      </c>
      <c r="C30" s="308"/>
      <c r="D30" s="308"/>
      <c r="E30" s="308"/>
      <c r="F30" s="308">
        <f>'（提出用）申請時情報フォーム'!C32</f>
        <v>0</v>
      </c>
      <c r="G30" s="308"/>
      <c r="H30" s="308"/>
      <c r="I30" s="308"/>
      <c r="J30" s="308"/>
      <c r="K30" s="308"/>
      <c r="L30" s="308"/>
      <c r="M30" s="308"/>
      <c r="N30" s="308"/>
      <c r="O30" s="308"/>
      <c r="P30" s="308"/>
      <c r="Q30" s="308"/>
      <c r="R30" s="308"/>
    </row>
    <row r="31" spans="1:19" ht="16.5" customHeight="1">
      <c r="A31" s="52"/>
      <c r="B31" s="52"/>
      <c r="C31" s="53"/>
      <c r="D31" s="53"/>
      <c r="E31" s="53"/>
      <c r="F31" s="53"/>
      <c r="G31" s="53"/>
      <c r="H31" s="53"/>
      <c r="I31" s="53"/>
      <c r="J31" s="53"/>
    </row>
    <row r="32" spans="1:19" ht="16.5" customHeight="1">
      <c r="A32" s="16" t="s">
        <v>336</v>
      </c>
      <c r="B32" s="16"/>
      <c r="C32" s="16"/>
      <c r="D32" s="16"/>
      <c r="E32" s="16"/>
      <c r="F32" s="16"/>
      <c r="G32" s="16"/>
      <c r="H32" s="16"/>
      <c r="I32" s="16"/>
    </row>
    <row r="33" spans="1:18" ht="16.5" customHeight="1">
      <c r="A33" s="16"/>
      <c r="B33" s="16" t="s">
        <v>337</v>
      </c>
      <c r="C33" s="16"/>
      <c r="D33" s="16"/>
      <c r="E33" s="16"/>
      <c r="F33" s="16"/>
      <c r="G33" s="16"/>
      <c r="H33" s="16"/>
      <c r="I33" s="16"/>
    </row>
    <row r="34" spans="1:18" ht="16.5" customHeight="1">
      <c r="A34" s="16"/>
      <c r="B34" s="16"/>
      <c r="C34" s="16"/>
      <c r="D34" s="16"/>
      <c r="E34" s="16"/>
      <c r="F34" s="16"/>
      <c r="G34" s="16"/>
      <c r="H34" s="16"/>
      <c r="I34" s="16"/>
    </row>
    <row r="35" spans="1:18" ht="16.5" customHeight="1">
      <c r="A35" s="16"/>
      <c r="B35" s="307" t="s">
        <v>338</v>
      </c>
      <c r="C35" s="307"/>
      <c r="D35" s="307"/>
      <c r="E35" s="306"/>
      <c r="F35" s="306"/>
      <c r="G35" s="306"/>
      <c r="H35" s="306"/>
      <c r="I35" s="306"/>
      <c r="J35" s="12" t="s">
        <v>325</v>
      </c>
    </row>
    <row r="36" spans="1:18" ht="16.5" customHeight="1">
      <c r="A36" s="16"/>
      <c r="B36" s="16"/>
      <c r="C36" s="16"/>
      <c r="D36" s="16"/>
      <c r="E36" s="16"/>
      <c r="F36" s="16"/>
      <c r="G36" s="16"/>
      <c r="H36" s="16"/>
      <c r="I36" s="16"/>
    </row>
    <row r="37" spans="1:18" ht="16.5" customHeight="1">
      <c r="A37" s="16"/>
      <c r="B37" s="16"/>
      <c r="C37" s="16"/>
      <c r="D37" s="16"/>
      <c r="E37" s="16"/>
      <c r="F37" s="16"/>
      <c r="G37" s="16"/>
      <c r="H37" s="16"/>
      <c r="I37" s="16"/>
      <c r="R37" t="s">
        <v>339</v>
      </c>
    </row>
    <row r="38" spans="1:18" ht="16.5" customHeight="1">
      <c r="A38" s="16"/>
      <c r="B38" s="16"/>
      <c r="C38" s="16"/>
      <c r="D38" s="16"/>
      <c r="E38" s="16"/>
      <c r="F38" s="16"/>
      <c r="G38" s="16"/>
      <c r="H38" s="16"/>
      <c r="I38" s="16"/>
    </row>
    <row r="39" spans="1:18" ht="16.5" customHeight="1">
      <c r="A39" s="16"/>
      <c r="B39" s="16"/>
      <c r="C39" s="16"/>
      <c r="D39" s="16"/>
      <c r="E39" s="16"/>
      <c r="F39" s="16"/>
      <c r="G39" s="16"/>
      <c r="H39" s="16"/>
      <c r="I39" s="16"/>
    </row>
    <row r="40" spans="1:18" ht="16.5" customHeight="1">
      <c r="A40" s="16" t="s">
        <v>340</v>
      </c>
      <c r="B40" s="16"/>
      <c r="C40" s="16"/>
      <c r="D40" s="16"/>
      <c r="E40" s="16"/>
      <c r="F40" s="16"/>
      <c r="G40" s="16"/>
      <c r="H40" s="16"/>
      <c r="I40" s="16"/>
    </row>
    <row r="41" spans="1:18" ht="16.5" customHeight="1">
      <c r="A41" s="310" t="s">
        <v>341</v>
      </c>
      <c r="B41" s="310"/>
      <c r="C41" s="310"/>
      <c r="D41" s="310"/>
      <c r="E41" s="17" t="str">
        <f>'（提出用）申請時情報フォーム'!C24</f>
        <v>環境・エネルギー研究科</v>
      </c>
      <c r="F41" s="17"/>
      <c r="G41" s="17"/>
      <c r="H41" s="17"/>
      <c r="I41" s="17"/>
      <c r="J41" s="12"/>
    </row>
    <row r="42" spans="1:18" ht="16.5" customHeight="1">
      <c r="A42" s="305" t="s">
        <v>342</v>
      </c>
      <c r="B42" s="305"/>
      <c r="C42" s="305"/>
      <c r="D42" s="305"/>
      <c r="E42" s="47"/>
      <c r="F42" s="30" t="s">
        <v>343</v>
      </c>
      <c r="G42" s="47"/>
      <c r="H42" s="30" t="s">
        <v>344</v>
      </c>
      <c r="I42" s="47"/>
      <c r="J42" s="30" t="s">
        <v>345</v>
      </c>
    </row>
    <row r="43" spans="1:18" ht="16.5" customHeight="1">
      <c r="A43" s="305" t="s">
        <v>346</v>
      </c>
      <c r="B43" s="305"/>
      <c r="C43" s="305"/>
      <c r="D43" s="305"/>
      <c r="E43" s="47"/>
      <c r="F43" s="30" t="s">
        <v>343</v>
      </c>
      <c r="G43" s="47"/>
      <c r="H43" s="30" t="s">
        <v>344</v>
      </c>
      <c r="I43" s="47"/>
      <c r="J43" s="30" t="s">
        <v>345</v>
      </c>
    </row>
    <row r="44" spans="1:18" ht="16.5" customHeight="1">
      <c r="A44" s="305" t="s">
        <v>347</v>
      </c>
      <c r="B44" s="305"/>
      <c r="C44" s="305"/>
      <c r="D44" s="305"/>
      <c r="E44" s="47"/>
      <c r="F44" s="30" t="s">
        <v>343</v>
      </c>
      <c r="G44" s="47"/>
      <c r="H44" s="30" t="s">
        <v>344</v>
      </c>
      <c r="I44" s="47"/>
      <c r="J44" s="30" t="s">
        <v>345</v>
      </c>
    </row>
    <row r="45" spans="1:18" ht="16.5" customHeight="1">
      <c r="A45" s="305" t="s">
        <v>348</v>
      </c>
      <c r="B45" s="305"/>
      <c r="C45" s="305"/>
      <c r="D45" s="305"/>
      <c r="E45" s="47"/>
      <c r="F45" s="30" t="s">
        <v>343</v>
      </c>
      <c r="G45" s="47"/>
      <c r="H45" s="30" t="s">
        <v>344</v>
      </c>
      <c r="I45" s="47"/>
      <c r="J45" s="30" t="s">
        <v>345</v>
      </c>
      <c r="K45" s="16"/>
    </row>
    <row r="46" spans="1:18" ht="16.5" customHeight="1">
      <c r="A46" s="16"/>
      <c r="B46" s="16"/>
      <c r="C46" s="16"/>
      <c r="D46" s="16"/>
      <c r="E46" s="16"/>
      <c r="F46" s="16"/>
      <c r="G46" s="16"/>
      <c r="H46" s="16"/>
      <c r="I46" s="16"/>
    </row>
    <row r="47" spans="1:18" ht="16.5" customHeight="1">
      <c r="A47" s="16"/>
      <c r="B47" s="16"/>
      <c r="C47" s="16"/>
      <c r="D47" s="16"/>
      <c r="E47" s="16"/>
      <c r="F47" s="16"/>
      <c r="G47" s="16"/>
      <c r="H47" s="16"/>
      <c r="I47" s="16"/>
    </row>
    <row r="48" spans="1:18" ht="16.5" customHeight="1">
      <c r="A48" s="16"/>
      <c r="B48" s="16"/>
      <c r="C48" s="16"/>
      <c r="D48" s="16"/>
      <c r="E48" s="16"/>
      <c r="F48" s="16"/>
      <c r="G48" s="16"/>
      <c r="H48" s="16"/>
      <c r="I48" s="16"/>
    </row>
    <row r="49" spans="1:9" ht="16.5" customHeight="1">
      <c r="A49" s="16"/>
      <c r="B49" s="16"/>
      <c r="C49" s="16"/>
      <c r="D49" s="16"/>
      <c r="E49" s="16"/>
      <c r="F49" s="16"/>
      <c r="G49" s="16"/>
      <c r="H49" s="16"/>
      <c r="I49" s="16"/>
    </row>
    <row r="50" spans="1:9" ht="16.5" customHeight="1">
      <c r="A50" s="16"/>
      <c r="B50" s="16"/>
      <c r="C50" s="16"/>
      <c r="D50" s="16"/>
      <c r="E50" s="16"/>
      <c r="F50" s="16"/>
      <c r="G50" s="16"/>
      <c r="H50" s="16"/>
      <c r="I50" s="16"/>
    </row>
    <row r="51" spans="1:9" ht="16.5" customHeight="1">
      <c r="A51" s="16"/>
      <c r="B51" s="16"/>
      <c r="C51" s="16"/>
      <c r="D51" s="16"/>
      <c r="E51" s="16"/>
      <c r="F51" s="16"/>
      <c r="G51" s="16"/>
      <c r="H51" s="16"/>
      <c r="I51" s="16"/>
    </row>
  </sheetData>
  <sheetProtection formatColumns="0" formatRows="0"/>
  <customSheetViews>
    <customSheetView guid="{3F53AC2D-B85F-4157-BF89-65B24AE7942F}" scale="80" showPageBreaks="1" zeroValues="0" printArea="1" view="pageBreakPreview">
      <selection activeCell="G2" sqref="G2"/>
      <pageMargins left="0" right="0" top="0" bottom="0" header="0" footer="0"/>
      <pageSetup paperSize="9" orientation="portrait" r:id="rId1"/>
    </customSheetView>
    <customSheetView guid="{3E35AAB7-4578-42FA-82DC-9186684AD379}" showPageBreaks="1" zeroValues="0" printArea="1">
      <selection activeCell="G2" sqref="G2"/>
      <pageMargins left="0" right="0" top="0" bottom="0" header="0" footer="0"/>
      <pageSetup paperSize="9" orientation="portrait" r:id="rId2"/>
    </customSheetView>
  </customSheetViews>
  <mergeCells count="34">
    <mergeCell ref="O3:Q3"/>
    <mergeCell ref="G13:H13"/>
    <mergeCell ref="I13:R13"/>
    <mergeCell ref="I14:R14"/>
    <mergeCell ref="A1:R1"/>
    <mergeCell ref="G6:H6"/>
    <mergeCell ref="G10:H10"/>
    <mergeCell ref="A6:D14"/>
    <mergeCell ref="I6:L6"/>
    <mergeCell ref="A19:R19"/>
    <mergeCell ref="A45:D45"/>
    <mergeCell ref="E35:I35"/>
    <mergeCell ref="B35:D35"/>
    <mergeCell ref="F27:R27"/>
    <mergeCell ref="F28:R28"/>
    <mergeCell ref="F29:R29"/>
    <mergeCell ref="F30:R30"/>
    <mergeCell ref="B30:E30"/>
    <mergeCell ref="B28:E28"/>
    <mergeCell ref="B29:E29"/>
    <mergeCell ref="A41:D41"/>
    <mergeCell ref="A42:D42"/>
    <mergeCell ref="A43:D43"/>
    <mergeCell ref="A44:D44"/>
    <mergeCell ref="B27:E27"/>
    <mergeCell ref="B17:R17"/>
    <mergeCell ref="G11:H11"/>
    <mergeCell ref="G12:H12"/>
    <mergeCell ref="I8:R9"/>
    <mergeCell ref="I10:Q10"/>
    <mergeCell ref="I11:Q11"/>
    <mergeCell ref="G14:H14"/>
    <mergeCell ref="G7:H9"/>
    <mergeCell ref="I12:R12"/>
  </mergeCells>
  <phoneticPr fontId="5"/>
  <conditionalFormatting sqref="E35:I35">
    <cfRule type="containsBlanks" dxfId="34" priority="6">
      <formula>LEN(TRIM(E35))=0</formula>
    </cfRule>
  </conditionalFormatting>
  <conditionalFormatting sqref="I13:R13">
    <cfRule type="containsBlanks" dxfId="33" priority="7">
      <formula>LEN(TRIM(I13))=0</formula>
    </cfRule>
  </conditionalFormatting>
  <conditionalFormatting sqref="J7 L7 I8:R9">
    <cfRule type="containsBlanks" dxfId="32" priority="8">
      <formula>LEN(TRIM(I7))=0</formula>
    </cfRule>
  </conditionalFormatting>
  <conditionalFormatting sqref="O3:Q3">
    <cfRule type="cellIs" dxfId="31" priority="1" operator="equal">
      <formula>"yyyy/mm/dd"</formula>
    </cfRule>
  </conditionalFormatting>
  <pageMargins left="0.70866141732283472" right="0" top="0.35433070866141736" bottom="0.35433070866141736" header="0.31496062992125984" footer="0.31496062992125984"/>
  <pageSetup paperSize="9" scale="94"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showZeros="0" view="pageBreakPreview" topLeftCell="A13" zoomScale="50" zoomScaleNormal="60" zoomScaleSheetLayoutView="50" zoomScalePageLayoutView="80" workbookViewId="0">
      <selection sqref="A1:L1"/>
    </sheetView>
  </sheetViews>
  <sheetFormatPr defaultColWidth="8.90625" defaultRowHeight="23"/>
  <cols>
    <col min="1" max="1" width="8.90625" style="136"/>
    <col min="2" max="2" width="8.90625" style="136" customWidth="1"/>
    <col min="3" max="5" width="8.90625" style="136"/>
    <col min="6" max="6" width="4.08984375" style="136" customWidth="1"/>
    <col min="7" max="16384" width="8.90625" style="136"/>
  </cols>
  <sheetData>
    <row r="1" spans="1:12" s="137" customFormat="1" ht="28">
      <c r="A1" s="329" t="str">
        <f>"早稲田大学大学院"&amp;"　"&amp;'（提出用）申請時情報フォーム'!C24</f>
        <v>早稲田大学大学院　環境・エネルギー研究科</v>
      </c>
      <c r="B1" s="329"/>
      <c r="C1" s="329"/>
      <c r="D1" s="329"/>
      <c r="E1" s="329"/>
      <c r="F1" s="329"/>
      <c r="G1" s="329"/>
      <c r="H1" s="329"/>
      <c r="I1" s="329"/>
      <c r="J1" s="329"/>
      <c r="K1" s="329"/>
      <c r="L1" s="329"/>
    </row>
    <row r="2" spans="1:12">
      <c r="A2" s="163"/>
      <c r="B2" s="163"/>
      <c r="C2" s="163"/>
      <c r="D2" s="163"/>
      <c r="E2" s="163"/>
      <c r="F2" s="163"/>
      <c r="G2" s="163"/>
      <c r="H2" s="163"/>
      <c r="I2" s="163"/>
      <c r="J2" s="163"/>
      <c r="K2" s="163"/>
      <c r="L2" s="163"/>
    </row>
    <row r="5" spans="1:12" ht="41">
      <c r="A5" s="331" t="s">
        <v>349</v>
      </c>
      <c r="B5" s="331"/>
      <c r="C5" s="331"/>
      <c r="D5" s="331"/>
      <c r="E5" s="331"/>
      <c r="F5" s="331"/>
      <c r="G5" s="331"/>
      <c r="H5" s="331"/>
      <c r="I5" s="331"/>
      <c r="J5" s="331"/>
      <c r="K5" s="331"/>
      <c r="L5" s="331"/>
    </row>
    <row r="8" spans="1:12" ht="28">
      <c r="A8" s="332" t="s">
        <v>350</v>
      </c>
      <c r="B8" s="332"/>
      <c r="C8" s="332"/>
      <c r="D8" s="332"/>
      <c r="E8" s="332"/>
      <c r="F8" s="332"/>
      <c r="G8" s="332"/>
      <c r="H8" s="332"/>
      <c r="I8" s="332"/>
      <c r="J8" s="332"/>
      <c r="K8" s="332"/>
      <c r="L8" s="332"/>
    </row>
    <row r="10" spans="1:12" ht="80.150000000000006" customHeight="1">
      <c r="A10" s="333">
        <f>'（提出用）申請時情報フォーム'!C29</f>
        <v>0</v>
      </c>
      <c r="B10" s="334"/>
      <c r="C10" s="334"/>
      <c r="D10" s="334"/>
      <c r="E10" s="334"/>
      <c r="F10" s="334"/>
      <c r="G10" s="334"/>
      <c r="H10" s="334"/>
      <c r="I10" s="334"/>
      <c r="J10" s="334"/>
      <c r="K10" s="334"/>
      <c r="L10" s="334"/>
    </row>
    <row r="11" spans="1:12" ht="80.150000000000006" customHeight="1">
      <c r="A11" s="335">
        <f>'（提出用）申請時情報フォーム'!C31</f>
        <v>0</v>
      </c>
      <c r="B11" s="335"/>
      <c r="C11" s="335"/>
      <c r="D11" s="335"/>
      <c r="E11" s="335"/>
      <c r="F11" s="335"/>
      <c r="G11" s="335"/>
      <c r="H11" s="335"/>
      <c r="I11" s="335"/>
      <c r="J11" s="335"/>
      <c r="K11" s="335"/>
      <c r="L11" s="335"/>
    </row>
    <row r="12" spans="1:12">
      <c r="A12" s="138"/>
      <c r="B12" s="138"/>
      <c r="C12" s="138"/>
      <c r="D12" s="138"/>
      <c r="E12" s="138"/>
      <c r="F12" s="138"/>
      <c r="G12" s="138"/>
      <c r="H12" s="138"/>
      <c r="I12" s="138"/>
      <c r="J12" s="138"/>
      <c r="K12" s="138"/>
      <c r="L12" s="138"/>
    </row>
    <row r="13" spans="1:12" ht="102" customHeight="1">
      <c r="A13" s="333">
        <f>'（提出用）申請時情報フォーム'!C30</f>
        <v>0</v>
      </c>
      <c r="B13" s="334"/>
      <c r="C13" s="334"/>
      <c r="D13" s="334"/>
      <c r="E13" s="334"/>
      <c r="F13" s="334"/>
      <c r="G13" s="334"/>
      <c r="H13" s="334"/>
      <c r="I13" s="334"/>
      <c r="J13" s="334"/>
      <c r="K13" s="334"/>
      <c r="L13" s="334"/>
    </row>
    <row r="14" spans="1:12" ht="80.150000000000006" customHeight="1">
      <c r="A14" s="335">
        <f>'（提出用）申請時情報フォーム'!C32</f>
        <v>0</v>
      </c>
      <c r="B14" s="335"/>
      <c r="C14" s="335"/>
      <c r="D14" s="335"/>
      <c r="E14" s="335"/>
      <c r="F14" s="335"/>
      <c r="G14" s="335"/>
      <c r="H14" s="335"/>
      <c r="I14" s="335"/>
      <c r="J14" s="335"/>
      <c r="K14" s="335"/>
      <c r="L14" s="335"/>
    </row>
    <row r="17" spans="1:12" ht="27" customHeight="1"/>
    <row r="18" spans="1:12" ht="27" customHeight="1"/>
    <row r="19" spans="1:12" ht="28">
      <c r="A19" s="332" t="s">
        <v>351</v>
      </c>
      <c r="B19" s="332"/>
      <c r="C19" s="332"/>
      <c r="D19" s="332"/>
      <c r="E19" s="332"/>
      <c r="F19" s="332"/>
      <c r="G19" s="332"/>
      <c r="H19" s="332"/>
      <c r="I19" s="332"/>
      <c r="J19" s="332"/>
      <c r="K19" s="332"/>
      <c r="L19" s="332"/>
    </row>
    <row r="21" spans="1:12">
      <c r="A21" s="330" t="str">
        <f>IF(ISBLANK('（提出用）申請時情報フォーム'!C6),'（提出用）申請時情報フォーム'!C7&amp;"　"&amp;'（提出用）申請時情報フォーム'!E7,'（提出用）申請時情報フォーム'!C6&amp;"　"&amp;'（提出用）申請時情報フォーム'!E6)</f>
        <v>　</v>
      </c>
      <c r="B21" s="330"/>
      <c r="C21" s="330"/>
      <c r="D21" s="330"/>
      <c r="E21" s="330"/>
      <c r="F21" s="330"/>
      <c r="G21" s="330"/>
      <c r="H21" s="330"/>
      <c r="I21" s="330"/>
      <c r="J21" s="330"/>
      <c r="K21" s="330"/>
      <c r="L21" s="330"/>
    </row>
    <row r="22" spans="1:12">
      <c r="A22" s="330" t="str">
        <f>PROPER('（提出用）申請時情報フォーム'!E8)&amp;" "&amp;UPPER('（提出用）申請時情報フォーム'!C8)</f>
        <v xml:space="preserve"> </v>
      </c>
      <c r="B22" s="330"/>
      <c r="C22" s="330"/>
      <c r="D22" s="330"/>
      <c r="E22" s="330"/>
      <c r="F22" s="330"/>
      <c r="G22" s="330"/>
      <c r="H22" s="330"/>
      <c r="I22" s="330"/>
      <c r="J22" s="330"/>
      <c r="K22" s="330"/>
      <c r="L22" s="330"/>
    </row>
    <row r="27" spans="1:12">
      <c r="A27" s="336" t="str">
        <f>'（提出用）申請時情報フォーム'!C25</f>
        <v>環境・エネルギー専攻</v>
      </c>
      <c r="B27" s="336"/>
      <c r="C27" s="336"/>
      <c r="D27" s="336"/>
      <c r="E27" s="336"/>
      <c r="F27" s="336"/>
      <c r="G27" s="337">
        <f>'（提出用）申請時情報フォーム'!$C$26</f>
        <v>0</v>
      </c>
      <c r="H27" s="337"/>
      <c r="I27" s="337"/>
      <c r="J27" s="337"/>
      <c r="K27" s="337"/>
      <c r="L27" s="337"/>
    </row>
    <row r="29" spans="1:12">
      <c r="A29" s="328">
        <f>'（提出用）申請時情報フォーム'!C39</f>
        <v>0</v>
      </c>
      <c r="B29" s="328"/>
      <c r="C29" s="328"/>
      <c r="D29" s="328"/>
      <c r="E29" s="328"/>
      <c r="F29" s="328"/>
      <c r="G29" s="328"/>
      <c r="H29" s="328"/>
      <c r="I29" s="328"/>
      <c r="J29" s="328"/>
      <c r="K29" s="328"/>
      <c r="L29" s="328"/>
    </row>
  </sheetData>
  <sheetProtection formatColumns="0" formatRows="0"/>
  <customSheetViews>
    <customSheetView guid="{3F53AC2D-B85F-4157-BF89-65B24AE7942F}" scale="70" showPageBreaks="1" zeroValues="0" fitToPage="1" view="pageBreakPreview">
      <selection activeCell="A5" sqref="A5:L5"/>
      <pageMargins left="0" right="0" top="0" bottom="0" header="0" footer="0"/>
      <pageSetup paperSize="9" scale="85" orientation="portrait" r:id="rId1"/>
    </customSheetView>
    <customSheetView guid="{3E35AAB7-4578-42FA-82DC-9186684AD379}" scale="70" showPageBreaks="1" zeroValues="0" fitToPage="1" view="pageBreakPreview">
      <selection activeCell="A5" sqref="A5:L5"/>
      <pageMargins left="0" right="0" top="0" bottom="0" header="0" footer="0"/>
      <pageSetup paperSize="9" scale="85" orientation="portrait" r:id="rId2"/>
    </customSheetView>
  </customSheetViews>
  <mergeCells count="13">
    <mergeCell ref="A29:L29"/>
    <mergeCell ref="A1:L1"/>
    <mergeCell ref="A21:L21"/>
    <mergeCell ref="A22:L22"/>
    <mergeCell ref="A5:L5"/>
    <mergeCell ref="A8:L8"/>
    <mergeCell ref="A10:L10"/>
    <mergeCell ref="A11:L11"/>
    <mergeCell ref="A13:L13"/>
    <mergeCell ref="A14:L14"/>
    <mergeCell ref="A19:L19"/>
    <mergeCell ref="A27:F27"/>
    <mergeCell ref="G27:L27"/>
  </mergeCells>
  <phoneticPr fontId="5"/>
  <pageMargins left="0.7" right="0.7" top="0.75" bottom="0.75" header="0.3" footer="0.3"/>
  <pageSetup paperSize="9" scale="81" orientation="portrait"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3"/>
  <sheetViews>
    <sheetView topLeftCell="A28" zoomScale="70" zoomScaleNormal="70" zoomScalePageLayoutView="80" workbookViewId="0">
      <selection sqref="A1:K1"/>
    </sheetView>
  </sheetViews>
  <sheetFormatPr defaultColWidth="8.7265625" defaultRowHeight="20.25" customHeight="1"/>
  <cols>
    <col min="1" max="1" width="11.6328125" style="142" customWidth="1"/>
    <col min="2" max="2" width="14.26953125" style="142" customWidth="1"/>
    <col min="3" max="3" width="2.90625" style="142" customWidth="1"/>
    <col min="4" max="4" width="9.08984375" style="142"/>
    <col min="5" max="5" width="5.453125" style="142" customWidth="1"/>
    <col min="6" max="6" width="8" style="142" customWidth="1"/>
    <col min="7" max="11" width="9.08984375" style="142"/>
    <col min="12" max="16384" width="8.7265625" style="139"/>
  </cols>
  <sheetData>
    <row r="1" spans="1:13" ht="20.25" customHeight="1">
      <c r="A1" s="345" t="str">
        <f>"早稲田大学"&amp;"　"&amp;'（提出用）申請時情報フォーム'!C28&amp;"　学位申請　研究業績書"</f>
        <v>早稲田大学　　学位申請　研究業績書</v>
      </c>
      <c r="B1" s="345"/>
      <c r="C1" s="345"/>
      <c r="D1" s="345"/>
      <c r="E1" s="345"/>
      <c r="F1" s="345"/>
      <c r="G1" s="345"/>
      <c r="H1" s="345"/>
      <c r="I1" s="345"/>
      <c r="J1" s="345"/>
      <c r="K1" s="345"/>
    </row>
    <row r="2" spans="1:13" ht="20.25" customHeight="1">
      <c r="A2" s="140"/>
      <c r="B2" s="140"/>
      <c r="C2" s="140"/>
      <c r="D2" s="140"/>
      <c r="E2" s="140"/>
      <c r="F2" s="140"/>
      <c r="G2" s="140"/>
      <c r="H2" s="140"/>
      <c r="I2" s="140"/>
      <c r="J2" s="140"/>
      <c r="K2" s="140"/>
    </row>
    <row r="3" spans="1:13" ht="20.25" customHeight="1">
      <c r="A3" s="141" t="s">
        <v>352</v>
      </c>
      <c r="B3" s="344" t="str">
        <f>IF(ISBLANK('（提出用）申請時情報フォーム'!C6),'（提出用）申請時情報フォーム'!C7&amp;"　"&amp;'（提出用）申請時情報フォーム'!E7,'（提出用）申請時情報フォーム'!C6&amp;"　"&amp;'（提出用）申請時情報フォーム'!E6)</f>
        <v>　</v>
      </c>
      <c r="C3" s="344"/>
      <c r="D3" s="344"/>
      <c r="E3" s="344"/>
      <c r="F3" s="344"/>
      <c r="G3" s="142" t="s">
        <v>353</v>
      </c>
    </row>
    <row r="4" spans="1:13" ht="20.25" customHeight="1">
      <c r="H4" s="351" t="s">
        <v>402</v>
      </c>
      <c r="I4" s="352"/>
      <c r="J4" s="352"/>
      <c r="K4" s="352"/>
      <c r="M4" s="143"/>
    </row>
    <row r="5" spans="1:13" ht="20.25" customHeight="1">
      <c r="A5" s="144" t="s">
        <v>354</v>
      </c>
      <c r="B5" s="346" t="s">
        <v>355</v>
      </c>
      <c r="C5" s="347"/>
      <c r="D5" s="347"/>
      <c r="E5" s="347"/>
      <c r="F5" s="347"/>
      <c r="G5" s="347"/>
      <c r="H5" s="347"/>
      <c r="I5" s="347"/>
      <c r="J5" s="347"/>
      <c r="K5" s="347"/>
    </row>
    <row r="6" spans="1:13" ht="20.25" customHeight="1">
      <c r="A6" s="167"/>
      <c r="B6" s="348"/>
      <c r="C6" s="349"/>
      <c r="D6" s="349"/>
      <c r="E6" s="349"/>
      <c r="F6" s="349"/>
      <c r="G6" s="349"/>
      <c r="H6" s="349"/>
      <c r="I6" s="349"/>
      <c r="J6" s="349"/>
      <c r="K6" s="350"/>
    </row>
    <row r="7" spans="1:13" ht="20.25" customHeight="1">
      <c r="A7" s="145"/>
      <c r="B7" s="338"/>
      <c r="C7" s="339"/>
      <c r="D7" s="339"/>
      <c r="E7" s="339"/>
      <c r="F7" s="339"/>
      <c r="G7" s="339"/>
      <c r="H7" s="339"/>
      <c r="I7" s="339"/>
      <c r="J7" s="339"/>
      <c r="K7" s="340"/>
    </row>
    <row r="8" spans="1:13" ht="20.25" customHeight="1">
      <c r="A8" s="145"/>
      <c r="B8" s="338"/>
      <c r="C8" s="339"/>
      <c r="D8" s="339"/>
      <c r="E8" s="339"/>
      <c r="F8" s="339"/>
      <c r="G8" s="339"/>
      <c r="H8" s="339"/>
      <c r="I8" s="339"/>
      <c r="J8" s="339"/>
      <c r="K8" s="340"/>
    </row>
    <row r="9" spans="1:13" ht="20.25" customHeight="1">
      <c r="A9" s="145"/>
      <c r="B9" s="338"/>
      <c r="C9" s="339"/>
      <c r="D9" s="339"/>
      <c r="E9" s="339"/>
      <c r="F9" s="339"/>
      <c r="G9" s="339"/>
      <c r="H9" s="339"/>
      <c r="I9" s="339"/>
      <c r="J9" s="339"/>
      <c r="K9" s="340"/>
    </row>
    <row r="10" spans="1:13" ht="20.25" customHeight="1">
      <c r="A10" s="145"/>
      <c r="B10" s="338"/>
      <c r="C10" s="339"/>
      <c r="D10" s="339"/>
      <c r="E10" s="339"/>
      <c r="F10" s="339"/>
      <c r="G10" s="339"/>
      <c r="H10" s="339"/>
      <c r="I10" s="339"/>
      <c r="J10" s="339"/>
      <c r="K10" s="340"/>
    </row>
    <row r="11" spans="1:13" ht="20.25" customHeight="1">
      <c r="A11" s="145"/>
      <c r="B11" s="338"/>
      <c r="C11" s="339"/>
      <c r="D11" s="339"/>
      <c r="E11" s="339"/>
      <c r="F11" s="339"/>
      <c r="G11" s="339"/>
      <c r="H11" s="339"/>
      <c r="I11" s="339"/>
      <c r="J11" s="339"/>
      <c r="K11" s="340"/>
    </row>
    <row r="12" spans="1:13" ht="20.25" customHeight="1">
      <c r="A12" s="145"/>
      <c r="B12" s="338"/>
      <c r="C12" s="339"/>
      <c r="D12" s="339"/>
      <c r="E12" s="339"/>
      <c r="F12" s="339"/>
      <c r="G12" s="339"/>
      <c r="H12" s="339"/>
      <c r="I12" s="339"/>
      <c r="J12" s="339"/>
      <c r="K12" s="340"/>
    </row>
    <row r="13" spans="1:13" ht="20.25" customHeight="1">
      <c r="A13" s="145"/>
      <c r="B13" s="338"/>
      <c r="C13" s="339"/>
      <c r="D13" s="339"/>
      <c r="E13" s="339"/>
      <c r="F13" s="339"/>
      <c r="G13" s="339"/>
      <c r="H13" s="339"/>
      <c r="I13" s="339"/>
      <c r="J13" s="339"/>
      <c r="K13" s="340"/>
    </row>
    <row r="14" spans="1:13" ht="20.25" customHeight="1">
      <c r="A14" s="145"/>
      <c r="B14" s="338"/>
      <c r="C14" s="339"/>
      <c r="D14" s="339"/>
      <c r="E14" s="339"/>
      <c r="F14" s="339"/>
      <c r="G14" s="339"/>
      <c r="H14" s="339"/>
      <c r="I14" s="339"/>
      <c r="J14" s="339"/>
      <c r="K14" s="340"/>
    </row>
    <row r="15" spans="1:13" ht="20.25" customHeight="1">
      <c r="A15" s="145"/>
      <c r="B15" s="338"/>
      <c r="C15" s="339"/>
      <c r="D15" s="339"/>
      <c r="E15" s="339"/>
      <c r="F15" s="339"/>
      <c r="G15" s="339"/>
      <c r="H15" s="339"/>
      <c r="I15" s="339"/>
      <c r="J15" s="339"/>
      <c r="K15" s="340"/>
    </row>
    <row r="16" spans="1:13" ht="20.25" customHeight="1">
      <c r="A16" s="145"/>
      <c r="B16" s="338"/>
      <c r="C16" s="339"/>
      <c r="D16" s="339"/>
      <c r="E16" s="339"/>
      <c r="F16" s="339"/>
      <c r="G16" s="339"/>
      <c r="H16" s="339"/>
      <c r="I16" s="339"/>
      <c r="J16" s="339"/>
      <c r="K16" s="340"/>
    </row>
    <row r="17" spans="1:11" ht="20.25" customHeight="1">
      <c r="A17" s="145"/>
      <c r="B17" s="338"/>
      <c r="C17" s="339"/>
      <c r="D17" s="339"/>
      <c r="E17" s="339"/>
      <c r="F17" s="339"/>
      <c r="G17" s="339"/>
      <c r="H17" s="339"/>
      <c r="I17" s="339"/>
      <c r="J17" s="339"/>
      <c r="K17" s="340"/>
    </row>
    <row r="18" spans="1:11" ht="20.25" customHeight="1">
      <c r="A18" s="145"/>
      <c r="B18" s="338"/>
      <c r="C18" s="339"/>
      <c r="D18" s="339"/>
      <c r="E18" s="339"/>
      <c r="F18" s="339"/>
      <c r="G18" s="339"/>
      <c r="H18" s="339"/>
      <c r="I18" s="339"/>
      <c r="J18" s="339"/>
      <c r="K18" s="340"/>
    </row>
    <row r="19" spans="1:11" ht="20.25" customHeight="1">
      <c r="A19" s="145"/>
      <c r="B19" s="338"/>
      <c r="C19" s="339"/>
      <c r="D19" s="339"/>
      <c r="E19" s="339"/>
      <c r="F19" s="339"/>
      <c r="G19" s="339"/>
      <c r="H19" s="339"/>
      <c r="I19" s="339"/>
      <c r="J19" s="339"/>
      <c r="K19" s="340"/>
    </row>
    <row r="20" spans="1:11" ht="20.25" customHeight="1">
      <c r="A20" s="145"/>
      <c r="B20" s="338"/>
      <c r="C20" s="339"/>
      <c r="D20" s="339"/>
      <c r="E20" s="339"/>
      <c r="F20" s="339"/>
      <c r="G20" s="339"/>
      <c r="H20" s="339"/>
      <c r="I20" s="339"/>
      <c r="J20" s="339"/>
      <c r="K20" s="340"/>
    </row>
    <row r="21" spans="1:11" ht="20.25" customHeight="1">
      <c r="A21" s="145"/>
      <c r="B21" s="338"/>
      <c r="C21" s="339"/>
      <c r="D21" s="339"/>
      <c r="E21" s="339"/>
      <c r="F21" s="339"/>
      <c r="G21" s="339"/>
      <c r="H21" s="339"/>
      <c r="I21" s="339"/>
      <c r="J21" s="339"/>
      <c r="K21" s="340"/>
    </row>
    <row r="22" spans="1:11" ht="20.25" customHeight="1">
      <c r="A22" s="145"/>
      <c r="B22" s="338"/>
      <c r="C22" s="339"/>
      <c r="D22" s="339"/>
      <c r="E22" s="339"/>
      <c r="F22" s="339"/>
      <c r="G22" s="339"/>
      <c r="H22" s="339"/>
      <c r="I22" s="339"/>
      <c r="J22" s="339"/>
      <c r="K22" s="340"/>
    </row>
    <row r="23" spans="1:11" ht="20.25" customHeight="1">
      <c r="A23" s="145"/>
      <c r="B23" s="338"/>
      <c r="C23" s="339"/>
      <c r="D23" s="339"/>
      <c r="E23" s="339"/>
      <c r="F23" s="339"/>
      <c r="G23" s="339"/>
      <c r="H23" s="339"/>
      <c r="I23" s="339"/>
      <c r="J23" s="339"/>
      <c r="K23" s="340"/>
    </row>
    <row r="24" spans="1:11" ht="20.25" customHeight="1">
      <c r="A24" s="145"/>
      <c r="B24" s="338"/>
      <c r="C24" s="339"/>
      <c r="D24" s="339"/>
      <c r="E24" s="339"/>
      <c r="F24" s="339"/>
      <c r="G24" s="339"/>
      <c r="H24" s="339"/>
      <c r="I24" s="339"/>
      <c r="J24" s="339"/>
      <c r="K24" s="340"/>
    </row>
    <row r="25" spans="1:11" ht="20.25" customHeight="1">
      <c r="A25" s="145"/>
      <c r="B25" s="338"/>
      <c r="C25" s="339"/>
      <c r="D25" s="339"/>
      <c r="E25" s="339"/>
      <c r="F25" s="339"/>
      <c r="G25" s="339"/>
      <c r="H25" s="339"/>
      <c r="I25" s="339"/>
      <c r="J25" s="339"/>
      <c r="K25" s="340"/>
    </row>
    <row r="26" spans="1:11" ht="20.25" customHeight="1">
      <c r="A26" s="145"/>
      <c r="B26" s="338"/>
      <c r="C26" s="339"/>
      <c r="D26" s="339"/>
      <c r="E26" s="339"/>
      <c r="F26" s="339"/>
      <c r="G26" s="339"/>
      <c r="H26" s="339"/>
      <c r="I26" s="339"/>
      <c r="J26" s="339"/>
      <c r="K26" s="340"/>
    </row>
    <row r="27" spans="1:11" ht="20.25" customHeight="1">
      <c r="A27" s="145"/>
      <c r="B27" s="338"/>
      <c r="C27" s="339"/>
      <c r="D27" s="339"/>
      <c r="E27" s="339"/>
      <c r="F27" s="339"/>
      <c r="G27" s="339"/>
      <c r="H27" s="339"/>
      <c r="I27" s="339"/>
      <c r="J27" s="339"/>
      <c r="K27" s="340"/>
    </row>
    <row r="28" spans="1:11" ht="20.25" customHeight="1">
      <c r="A28" s="145"/>
      <c r="B28" s="338"/>
      <c r="C28" s="339"/>
      <c r="D28" s="339"/>
      <c r="E28" s="339"/>
      <c r="F28" s="339"/>
      <c r="G28" s="339"/>
      <c r="H28" s="339"/>
      <c r="I28" s="339"/>
      <c r="J28" s="339"/>
      <c r="K28" s="340"/>
    </row>
    <row r="29" spans="1:11" ht="20.25" customHeight="1">
      <c r="A29" s="145"/>
      <c r="B29" s="338"/>
      <c r="C29" s="339"/>
      <c r="D29" s="339"/>
      <c r="E29" s="339"/>
      <c r="F29" s="339"/>
      <c r="G29" s="339"/>
      <c r="H29" s="339"/>
      <c r="I29" s="339"/>
      <c r="J29" s="339"/>
      <c r="K29" s="340"/>
    </row>
    <row r="30" spans="1:11" ht="20.25" customHeight="1">
      <c r="A30" s="145"/>
      <c r="B30" s="338"/>
      <c r="C30" s="339"/>
      <c r="D30" s="339"/>
      <c r="E30" s="339"/>
      <c r="F30" s="339"/>
      <c r="G30" s="339"/>
      <c r="H30" s="339"/>
      <c r="I30" s="339"/>
      <c r="J30" s="339"/>
      <c r="K30" s="340"/>
    </row>
    <row r="31" spans="1:11" ht="20.25" customHeight="1">
      <c r="A31" s="145"/>
      <c r="B31" s="338"/>
      <c r="C31" s="339"/>
      <c r="D31" s="339"/>
      <c r="E31" s="339"/>
      <c r="F31" s="339"/>
      <c r="G31" s="339"/>
      <c r="H31" s="339"/>
      <c r="I31" s="339"/>
      <c r="J31" s="339"/>
      <c r="K31" s="340"/>
    </row>
    <row r="32" spans="1:11" ht="20.25" customHeight="1">
      <c r="A32" s="145"/>
      <c r="B32" s="338"/>
      <c r="C32" s="339"/>
      <c r="D32" s="339"/>
      <c r="E32" s="339"/>
      <c r="F32" s="339"/>
      <c r="G32" s="339"/>
      <c r="H32" s="339"/>
      <c r="I32" s="339"/>
      <c r="J32" s="339"/>
      <c r="K32" s="340"/>
    </row>
    <row r="33" spans="1:11" ht="20.25" customHeight="1">
      <c r="A33" s="145"/>
      <c r="B33" s="338"/>
      <c r="C33" s="339"/>
      <c r="D33" s="339"/>
      <c r="E33" s="339"/>
      <c r="F33" s="339"/>
      <c r="G33" s="339"/>
      <c r="H33" s="339"/>
      <c r="I33" s="339"/>
      <c r="J33" s="339"/>
      <c r="K33" s="340"/>
    </row>
    <row r="34" spans="1:11" ht="20.25" customHeight="1">
      <c r="A34" s="145"/>
      <c r="B34" s="338"/>
      <c r="C34" s="339"/>
      <c r="D34" s="339"/>
      <c r="E34" s="339"/>
      <c r="F34" s="339"/>
      <c r="G34" s="339"/>
      <c r="H34" s="339"/>
      <c r="I34" s="339"/>
      <c r="J34" s="339"/>
      <c r="K34" s="340"/>
    </row>
    <row r="35" spans="1:11" ht="20.25" customHeight="1">
      <c r="A35" s="145"/>
      <c r="B35" s="338"/>
      <c r="C35" s="339"/>
      <c r="D35" s="339"/>
      <c r="E35" s="339"/>
      <c r="F35" s="339"/>
      <c r="G35" s="339"/>
      <c r="H35" s="339"/>
      <c r="I35" s="339"/>
      <c r="J35" s="339"/>
      <c r="K35" s="340"/>
    </row>
    <row r="36" spans="1:11" ht="20.25" customHeight="1">
      <c r="A36" s="145"/>
      <c r="B36" s="338"/>
      <c r="C36" s="339"/>
      <c r="D36" s="339"/>
      <c r="E36" s="339"/>
      <c r="F36" s="339"/>
      <c r="G36" s="339"/>
      <c r="H36" s="339"/>
      <c r="I36" s="339"/>
      <c r="J36" s="339"/>
      <c r="K36" s="340"/>
    </row>
    <row r="37" spans="1:11" ht="20.25" customHeight="1">
      <c r="A37" s="145"/>
      <c r="B37" s="338"/>
      <c r="C37" s="339"/>
      <c r="D37" s="339"/>
      <c r="E37" s="339"/>
      <c r="F37" s="339"/>
      <c r="G37" s="339"/>
      <c r="H37" s="339"/>
      <c r="I37" s="339"/>
      <c r="J37" s="339"/>
      <c r="K37" s="340"/>
    </row>
    <row r="38" spans="1:11" ht="20.25" customHeight="1">
      <c r="A38" s="145"/>
      <c r="B38" s="338"/>
      <c r="C38" s="339"/>
      <c r="D38" s="339"/>
      <c r="E38" s="339"/>
      <c r="F38" s="339"/>
      <c r="G38" s="339"/>
      <c r="H38" s="339"/>
      <c r="I38" s="339"/>
      <c r="J38" s="339"/>
      <c r="K38" s="340"/>
    </row>
    <row r="39" spans="1:11" ht="20.25" customHeight="1">
      <c r="A39" s="145"/>
      <c r="B39" s="338"/>
      <c r="C39" s="339"/>
      <c r="D39" s="339"/>
      <c r="E39" s="339"/>
      <c r="F39" s="339"/>
      <c r="G39" s="339"/>
      <c r="H39" s="339"/>
      <c r="I39" s="339"/>
      <c r="J39" s="339"/>
      <c r="K39" s="340"/>
    </row>
    <row r="40" spans="1:11" ht="20.25" customHeight="1">
      <c r="A40" s="145"/>
      <c r="B40" s="338"/>
      <c r="C40" s="339"/>
      <c r="D40" s="339"/>
      <c r="E40" s="339"/>
      <c r="F40" s="339"/>
      <c r="G40" s="339"/>
      <c r="H40" s="339"/>
      <c r="I40" s="339"/>
      <c r="J40" s="339"/>
      <c r="K40" s="340"/>
    </row>
    <row r="41" spans="1:11" ht="20.25" customHeight="1">
      <c r="A41" s="145"/>
      <c r="B41" s="338"/>
      <c r="C41" s="339"/>
      <c r="D41" s="339"/>
      <c r="E41" s="339"/>
      <c r="F41" s="339"/>
      <c r="G41" s="339"/>
      <c r="H41" s="339"/>
      <c r="I41" s="339"/>
      <c r="J41" s="339"/>
      <c r="K41" s="340"/>
    </row>
    <row r="42" spans="1:11" ht="20.25" customHeight="1">
      <c r="A42" s="145"/>
      <c r="B42" s="338"/>
      <c r="C42" s="339"/>
      <c r="D42" s="339"/>
      <c r="E42" s="339"/>
      <c r="F42" s="339"/>
      <c r="G42" s="339"/>
      <c r="H42" s="339"/>
      <c r="I42" s="339"/>
      <c r="J42" s="339"/>
      <c r="K42" s="340"/>
    </row>
    <row r="43" spans="1:11" ht="20.25" customHeight="1">
      <c r="A43" s="146"/>
      <c r="B43" s="341"/>
      <c r="C43" s="342"/>
      <c r="D43" s="342"/>
      <c r="E43" s="342"/>
      <c r="F43" s="342"/>
      <c r="G43" s="342"/>
      <c r="H43" s="342"/>
      <c r="I43" s="342"/>
      <c r="J43" s="342"/>
      <c r="K43" s="343"/>
    </row>
    <row r="44" spans="1:11" ht="20.25" customHeight="1">
      <c r="A44" s="145"/>
      <c r="B44" s="338"/>
      <c r="C44" s="339"/>
      <c r="D44" s="339"/>
      <c r="E44" s="339"/>
      <c r="F44" s="339"/>
      <c r="G44" s="339"/>
      <c r="H44" s="339"/>
      <c r="I44" s="339"/>
      <c r="J44" s="339"/>
      <c r="K44" s="340"/>
    </row>
    <row r="45" spans="1:11" ht="20.25" customHeight="1">
      <c r="A45" s="145"/>
      <c r="B45" s="338"/>
      <c r="C45" s="339"/>
      <c r="D45" s="339"/>
      <c r="E45" s="339"/>
      <c r="F45" s="339"/>
      <c r="G45" s="339"/>
      <c r="H45" s="339"/>
      <c r="I45" s="339"/>
      <c r="J45" s="339"/>
      <c r="K45" s="340"/>
    </row>
    <row r="46" spans="1:11" ht="20.25" customHeight="1">
      <c r="A46" s="145"/>
      <c r="B46" s="338"/>
      <c r="C46" s="339"/>
      <c r="D46" s="339"/>
      <c r="E46" s="339"/>
      <c r="F46" s="339"/>
      <c r="G46" s="339"/>
      <c r="H46" s="339"/>
      <c r="I46" s="339"/>
      <c r="J46" s="339"/>
      <c r="K46" s="340"/>
    </row>
    <row r="47" spans="1:11" ht="20.25" customHeight="1">
      <c r="A47" s="145"/>
      <c r="B47" s="338"/>
      <c r="C47" s="339"/>
      <c r="D47" s="339"/>
      <c r="E47" s="339"/>
      <c r="F47" s="339"/>
      <c r="G47" s="339"/>
      <c r="H47" s="339"/>
      <c r="I47" s="339"/>
      <c r="J47" s="339"/>
      <c r="K47" s="340"/>
    </row>
    <row r="48" spans="1:11" ht="20.25" customHeight="1">
      <c r="A48" s="145"/>
      <c r="B48" s="338"/>
      <c r="C48" s="339"/>
      <c r="D48" s="339"/>
      <c r="E48" s="339"/>
      <c r="F48" s="339"/>
      <c r="G48" s="339"/>
      <c r="H48" s="339"/>
      <c r="I48" s="339"/>
      <c r="J48" s="339"/>
      <c r="K48" s="340"/>
    </row>
    <row r="49" spans="1:11" ht="20.25" customHeight="1">
      <c r="A49" s="145"/>
      <c r="B49" s="338"/>
      <c r="C49" s="339"/>
      <c r="D49" s="339"/>
      <c r="E49" s="339"/>
      <c r="F49" s="339"/>
      <c r="G49" s="339"/>
      <c r="H49" s="339"/>
      <c r="I49" s="339"/>
      <c r="J49" s="339"/>
      <c r="K49" s="340"/>
    </row>
    <row r="50" spans="1:11" ht="20.25" customHeight="1">
      <c r="A50" s="145"/>
      <c r="B50" s="338"/>
      <c r="C50" s="339"/>
      <c r="D50" s="339"/>
      <c r="E50" s="339"/>
      <c r="F50" s="339"/>
      <c r="G50" s="339"/>
      <c r="H50" s="339"/>
      <c r="I50" s="339"/>
      <c r="J50" s="339"/>
      <c r="K50" s="340"/>
    </row>
    <row r="51" spans="1:11" ht="20.25" customHeight="1">
      <c r="A51" s="145"/>
      <c r="B51" s="338"/>
      <c r="C51" s="339"/>
      <c r="D51" s="339"/>
      <c r="E51" s="339"/>
      <c r="F51" s="339"/>
      <c r="G51" s="339"/>
      <c r="H51" s="339"/>
      <c r="I51" s="339"/>
      <c r="J51" s="339"/>
      <c r="K51" s="340"/>
    </row>
    <row r="52" spans="1:11" ht="20.25" customHeight="1">
      <c r="A52" s="145"/>
      <c r="B52" s="338"/>
      <c r="C52" s="339"/>
      <c r="D52" s="339"/>
      <c r="E52" s="339"/>
      <c r="F52" s="339"/>
      <c r="G52" s="339"/>
      <c r="H52" s="339"/>
      <c r="I52" s="339"/>
      <c r="J52" s="339"/>
      <c r="K52" s="340"/>
    </row>
    <row r="53" spans="1:11" ht="20.25" customHeight="1">
      <c r="A53" s="145"/>
      <c r="B53" s="338"/>
      <c r="C53" s="339"/>
      <c r="D53" s="339"/>
      <c r="E53" s="339"/>
      <c r="F53" s="339"/>
      <c r="G53" s="339"/>
      <c r="H53" s="339"/>
      <c r="I53" s="339"/>
      <c r="J53" s="339"/>
      <c r="K53" s="340"/>
    </row>
    <row r="54" spans="1:11" ht="20.25" customHeight="1">
      <c r="A54" s="145"/>
      <c r="B54" s="338"/>
      <c r="C54" s="339"/>
      <c r="D54" s="339"/>
      <c r="E54" s="339"/>
      <c r="F54" s="339"/>
      <c r="G54" s="339"/>
      <c r="H54" s="339"/>
      <c r="I54" s="339"/>
      <c r="J54" s="339"/>
      <c r="K54" s="340"/>
    </row>
    <row r="55" spans="1:11" ht="20.25" customHeight="1">
      <c r="A55" s="145"/>
      <c r="B55" s="338"/>
      <c r="C55" s="339"/>
      <c r="D55" s="339"/>
      <c r="E55" s="339"/>
      <c r="F55" s="339"/>
      <c r="G55" s="339"/>
      <c r="H55" s="339"/>
      <c r="I55" s="339"/>
      <c r="J55" s="339"/>
      <c r="K55" s="340"/>
    </row>
    <row r="56" spans="1:11" ht="20.25" customHeight="1">
      <c r="A56" s="145"/>
      <c r="B56" s="338"/>
      <c r="C56" s="339"/>
      <c r="D56" s="339"/>
      <c r="E56" s="339"/>
      <c r="F56" s="339"/>
      <c r="G56" s="339"/>
      <c r="H56" s="339"/>
      <c r="I56" s="339"/>
      <c r="J56" s="339"/>
      <c r="K56" s="340"/>
    </row>
    <row r="57" spans="1:11" ht="20.25" customHeight="1">
      <c r="A57" s="145"/>
      <c r="B57" s="338"/>
      <c r="C57" s="339"/>
      <c r="D57" s="339"/>
      <c r="E57" s="339"/>
      <c r="F57" s="339"/>
      <c r="G57" s="339"/>
      <c r="H57" s="339"/>
      <c r="I57" s="339"/>
      <c r="J57" s="339"/>
      <c r="K57" s="340"/>
    </row>
    <row r="58" spans="1:11" ht="20.25" customHeight="1">
      <c r="A58" s="145"/>
      <c r="B58" s="338"/>
      <c r="C58" s="339"/>
      <c r="D58" s="339"/>
      <c r="E58" s="339"/>
      <c r="F58" s="339"/>
      <c r="G58" s="339"/>
      <c r="H58" s="339"/>
      <c r="I58" s="339"/>
      <c r="J58" s="339"/>
      <c r="K58" s="340"/>
    </row>
    <row r="59" spans="1:11" ht="20.25" customHeight="1">
      <c r="A59" s="145"/>
      <c r="B59" s="338"/>
      <c r="C59" s="339"/>
      <c r="D59" s="339"/>
      <c r="E59" s="339"/>
      <c r="F59" s="339"/>
      <c r="G59" s="339"/>
      <c r="H59" s="339"/>
      <c r="I59" s="339"/>
      <c r="J59" s="339"/>
      <c r="K59" s="340"/>
    </row>
    <row r="60" spans="1:11" ht="20.25" customHeight="1">
      <c r="A60" s="145"/>
      <c r="B60" s="338"/>
      <c r="C60" s="339"/>
      <c r="D60" s="339"/>
      <c r="E60" s="339"/>
      <c r="F60" s="339"/>
      <c r="G60" s="339"/>
      <c r="H60" s="339"/>
      <c r="I60" s="339"/>
      <c r="J60" s="339"/>
      <c r="K60" s="340"/>
    </row>
    <row r="61" spans="1:11" ht="20.25" customHeight="1">
      <c r="A61" s="145"/>
      <c r="B61" s="338"/>
      <c r="C61" s="339"/>
      <c r="D61" s="339"/>
      <c r="E61" s="339"/>
      <c r="F61" s="339"/>
      <c r="G61" s="339"/>
      <c r="H61" s="339"/>
      <c r="I61" s="339"/>
      <c r="J61" s="339"/>
      <c r="K61" s="340"/>
    </row>
    <row r="62" spans="1:11" ht="20.25" customHeight="1">
      <c r="A62" s="145"/>
      <c r="B62" s="338"/>
      <c r="C62" s="339"/>
      <c r="D62" s="339"/>
      <c r="E62" s="339"/>
      <c r="F62" s="339"/>
      <c r="G62" s="339"/>
      <c r="H62" s="339"/>
      <c r="I62" s="339"/>
      <c r="J62" s="339"/>
      <c r="K62" s="340"/>
    </row>
    <row r="63" spans="1:11" ht="20.25" customHeight="1">
      <c r="A63" s="145"/>
      <c r="B63" s="338"/>
      <c r="C63" s="339"/>
      <c r="D63" s="339"/>
      <c r="E63" s="339"/>
      <c r="F63" s="339"/>
      <c r="G63" s="339"/>
      <c r="H63" s="339"/>
      <c r="I63" s="339"/>
      <c r="J63" s="339"/>
      <c r="K63" s="340"/>
    </row>
    <row r="64" spans="1:11" ht="20.25" customHeight="1">
      <c r="A64" s="145"/>
      <c r="B64" s="338"/>
      <c r="C64" s="339"/>
      <c r="D64" s="339"/>
      <c r="E64" s="339"/>
      <c r="F64" s="339"/>
      <c r="G64" s="339"/>
      <c r="H64" s="339"/>
      <c r="I64" s="339"/>
      <c r="J64" s="339"/>
      <c r="K64" s="340"/>
    </row>
    <row r="65" spans="1:11" ht="20.25" customHeight="1">
      <c r="A65" s="145"/>
      <c r="B65" s="338"/>
      <c r="C65" s="339"/>
      <c r="D65" s="339"/>
      <c r="E65" s="339"/>
      <c r="F65" s="339"/>
      <c r="G65" s="339"/>
      <c r="H65" s="339"/>
      <c r="I65" s="339"/>
      <c r="J65" s="339"/>
      <c r="K65" s="340"/>
    </row>
    <row r="66" spans="1:11" ht="20.25" customHeight="1">
      <c r="A66" s="145"/>
      <c r="B66" s="338"/>
      <c r="C66" s="339"/>
      <c r="D66" s="339"/>
      <c r="E66" s="339"/>
      <c r="F66" s="339"/>
      <c r="G66" s="339"/>
      <c r="H66" s="339"/>
      <c r="I66" s="339"/>
      <c r="J66" s="339"/>
      <c r="K66" s="340"/>
    </row>
    <row r="67" spans="1:11" ht="20.25" customHeight="1">
      <c r="A67" s="145"/>
      <c r="B67" s="338"/>
      <c r="C67" s="339"/>
      <c r="D67" s="339"/>
      <c r="E67" s="339"/>
      <c r="F67" s="339"/>
      <c r="G67" s="339"/>
      <c r="H67" s="339"/>
      <c r="I67" s="339"/>
      <c r="J67" s="339"/>
      <c r="K67" s="340"/>
    </row>
    <row r="68" spans="1:11" ht="20.25" customHeight="1">
      <c r="A68" s="145"/>
      <c r="B68" s="338"/>
      <c r="C68" s="339"/>
      <c r="D68" s="339"/>
      <c r="E68" s="339"/>
      <c r="F68" s="339"/>
      <c r="G68" s="339"/>
      <c r="H68" s="339"/>
      <c r="I68" s="339"/>
      <c r="J68" s="339"/>
      <c r="K68" s="340"/>
    </row>
    <row r="69" spans="1:11" ht="20.25" customHeight="1">
      <c r="A69" s="145"/>
      <c r="B69" s="338"/>
      <c r="C69" s="339"/>
      <c r="D69" s="339"/>
      <c r="E69" s="339"/>
      <c r="F69" s="339"/>
      <c r="G69" s="339"/>
      <c r="H69" s="339"/>
      <c r="I69" s="339"/>
      <c r="J69" s="339"/>
      <c r="K69" s="340"/>
    </row>
    <row r="70" spans="1:11" ht="20.25" customHeight="1">
      <c r="A70" s="145"/>
      <c r="B70" s="338"/>
      <c r="C70" s="339"/>
      <c r="D70" s="339"/>
      <c r="E70" s="339"/>
      <c r="F70" s="339"/>
      <c r="G70" s="339"/>
      <c r="H70" s="339"/>
      <c r="I70" s="339"/>
      <c r="J70" s="339"/>
      <c r="K70" s="340"/>
    </row>
    <row r="71" spans="1:11" ht="20.25" customHeight="1">
      <c r="A71" s="145"/>
      <c r="B71" s="338"/>
      <c r="C71" s="339"/>
      <c r="D71" s="339"/>
      <c r="E71" s="339"/>
      <c r="F71" s="339"/>
      <c r="G71" s="339"/>
      <c r="H71" s="339"/>
      <c r="I71" s="339"/>
      <c r="J71" s="339"/>
      <c r="K71" s="340"/>
    </row>
    <row r="72" spans="1:11" ht="20.25" customHeight="1">
      <c r="A72" s="145"/>
      <c r="B72" s="338"/>
      <c r="C72" s="339"/>
      <c r="D72" s="339"/>
      <c r="E72" s="339"/>
      <c r="F72" s="339"/>
      <c r="G72" s="339"/>
      <c r="H72" s="339"/>
      <c r="I72" s="339"/>
      <c r="J72" s="339"/>
      <c r="K72" s="340"/>
    </row>
    <row r="73" spans="1:11" ht="20.25" customHeight="1">
      <c r="A73" s="145"/>
      <c r="B73" s="338"/>
      <c r="C73" s="339"/>
      <c r="D73" s="339"/>
      <c r="E73" s="339"/>
      <c r="F73" s="339"/>
      <c r="G73" s="339"/>
      <c r="H73" s="339"/>
      <c r="I73" s="339"/>
      <c r="J73" s="339"/>
      <c r="K73" s="340"/>
    </row>
    <row r="74" spans="1:11" ht="20.25" customHeight="1">
      <c r="A74" s="145"/>
      <c r="B74" s="338"/>
      <c r="C74" s="339"/>
      <c r="D74" s="339"/>
      <c r="E74" s="339"/>
      <c r="F74" s="339"/>
      <c r="G74" s="339"/>
      <c r="H74" s="339"/>
      <c r="I74" s="339"/>
      <c r="J74" s="339"/>
      <c r="K74" s="340"/>
    </row>
    <row r="75" spans="1:11" ht="20.25" customHeight="1">
      <c r="A75" s="145"/>
      <c r="B75" s="338"/>
      <c r="C75" s="339"/>
      <c r="D75" s="339"/>
      <c r="E75" s="339"/>
      <c r="F75" s="339"/>
      <c r="G75" s="339"/>
      <c r="H75" s="339"/>
      <c r="I75" s="339"/>
      <c r="J75" s="339"/>
      <c r="K75" s="340"/>
    </row>
    <row r="76" spans="1:11" ht="20.25" customHeight="1">
      <c r="A76" s="145"/>
      <c r="B76" s="338"/>
      <c r="C76" s="339"/>
      <c r="D76" s="339"/>
      <c r="E76" s="339"/>
      <c r="F76" s="339"/>
      <c r="G76" s="339"/>
      <c r="H76" s="339"/>
      <c r="I76" s="339"/>
      <c r="J76" s="339"/>
      <c r="K76" s="340"/>
    </row>
    <row r="77" spans="1:11" ht="20.25" customHeight="1">
      <c r="A77" s="145"/>
      <c r="B77" s="338"/>
      <c r="C77" s="339"/>
      <c r="D77" s="339"/>
      <c r="E77" s="339"/>
      <c r="F77" s="339"/>
      <c r="G77" s="339"/>
      <c r="H77" s="339"/>
      <c r="I77" s="339"/>
      <c r="J77" s="339"/>
      <c r="K77" s="340"/>
    </row>
    <row r="78" spans="1:11" ht="20.25" customHeight="1">
      <c r="A78" s="145"/>
      <c r="B78" s="338"/>
      <c r="C78" s="339"/>
      <c r="D78" s="339"/>
      <c r="E78" s="339"/>
      <c r="F78" s="339"/>
      <c r="G78" s="339"/>
      <c r="H78" s="339"/>
      <c r="I78" s="339"/>
      <c r="J78" s="339"/>
      <c r="K78" s="340"/>
    </row>
    <row r="79" spans="1:11" ht="20.25" customHeight="1">
      <c r="A79" s="145"/>
      <c r="B79" s="338"/>
      <c r="C79" s="339"/>
      <c r="D79" s="339"/>
      <c r="E79" s="339"/>
      <c r="F79" s="339"/>
      <c r="G79" s="339"/>
      <c r="H79" s="339"/>
      <c r="I79" s="339"/>
      <c r="J79" s="339"/>
      <c r="K79" s="340"/>
    </row>
    <row r="80" spans="1:11" ht="20.25" customHeight="1">
      <c r="A80" s="145"/>
      <c r="B80" s="338"/>
      <c r="C80" s="339"/>
      <c r="D80" s="339"/>
      <c r="E80" s="339"/>
      <c r="F80" s="339"/>
      <c r="G80" s="339"/>
      <c r="H80" s="339"/>
      <c r="I80" s="339"/>
      <c r="J80" s="339"/>
      <c r="K80" s="340"/>
    </row>
    <row r="81" spans="1:11" ht="20.25" customHeight="1">
      <c r="A81" s="146"/>
      <c r="B81" s="341"/>
      <c r="C81" s="342"/>
      <c r="D81" s="342"/>
      <c r="E81" s="342"/>
      <c r="F81" s="342"/>
      <c r="G81" s="342"/>
      <c r="H81" s="342"/>
      <c r="I81" s="342"/>
      <c r="J81" s="342"/>
      <c r="K81" s="343"/>
    </row>
    <row r="82" spans="1:11" ht="20.25" customHeight="1">
      <c r="A82" s="145"/>
      <c r="B82" s="338"/>
      <c r="C82" s="339"/>
      <c r="D82" s="339"/>
      <c r="E82" s="339"/>
      <c r="F82" s="339"/>
      <c r="G82" s="339"/>
      <c r="H82" s="339"/>
      <c r="I82" s="339"/>
      <c r="J82" s="339"/>
      <c r="K82" s="340"/>
    </row>
    <row r="83" spans="1:11" ht="20.25" customHeight="1">
      <c r="A83" s="145"/>
      <c r="B83" s="338"/>
      <c r="C83" s="339"/>
      <c r="D83" s="339"/>
      <c r="E83" s="339"/>
      <c r="F83" s="339"/>
      <c r="G83" s="339"/>
      <c r="H83" s="339"/>
      <c r="I83" s="339"/>
      <c r="J83" s="339"/>
      <c r="K83" s="340"/>
    </row>
    <row r="84" spans="1:11" ht="20.25" customHeight="1">
      <c r="A84" s="145"/>
      <c r="B84" s="338"/>
      <c r="C84" s="339"/>
      <c r="D84" s="339"/>
      <c r="E84" s="339"/>
      <c r="F84" s="339"/>
      <c r="G84" s="339"/>
      <c r="H84" s="339"/>
      <c r="I84" s="339"/>
      <c r="J84" s="339"/>
      <c r="K84" s="340"/>
    </row>
    <row r="85" spans="1:11" ht="20.25" customHeight="1">
      <c r="A85" s="145"/>
      <c r="B85" s="338"/>
      <c r="C85" s="339"/>
      <c r="D85" s="339"/>
      <c r="E85" s="339"/>
      <c r="F85" s="339"/>
      <c r="G85" s="339"/>
      <c r="H85" s="339"/>
      <c r="I85" s="339"/>
      <c r="J85" s="339"/>
      <c r="K85" s="340"/>
    </row>
    <row r="86" spans="1:11" ht="20.25" customHeight="1">
      <c r="A86" s="145"/>
      <c r="B86" s="338"/>
      <c r="C86" s="339"/>
      <c r="D86" s="339"/>
      <c r="E86" s="339"/>
      <c r="F86" s="339"/>
      <c r="G86" s="339"/>
      <c r="H86" s="339"/>
      <c r="I86" s="339"/>
      <c r="J86" s="339"/>
      <c r="K86" s="340"/>
    </row>
    <row r="87" spans="1:11" ht="20.25" customHeight="1">
      <c r="A87" s="145"/>
      <c r="B87" s="338"/>
      <c r="C87" s="339"/>
      <c r="D87" s="339"/>
      <c r="E87" s="339"/>
      <c r="F87" s="339"/>
      <c r="G87" s="339"/>
      <c r="H87" s="339"/>
      <c r="I87" s="339"/>
      <c r="J87" s="339"/>
      <c r="K87" s="340"/>
    </row>
    <row r="88" spans="1:11" ht="20.25" customHeight="1">
      <c r="A88" s="145"/>
      <c r="B88" s="338"/>
      <c r="C88" s="339"/>
      <c r="D88" s="339"/>
      <c r="E88" s="339"/>
      <c r="F88" s="339"/>
      <c r="G88" s="339"/>
      <c r="H88" s="339"/>
      <c r="I88" s="339"/>
      <c r="J88" s="339"/>
      <c r="K88" s="340"/>
    </row>
    <row r="89" spans="1:11" ht="20.25" customHeight="1">
      <c r="A89" s="145"/>
      <c r="B89" s="338"/>
      <c r="C89" s="339"/>
      <c r="D89" s="339"/>
      <c r="E89" s="339"/>
      <c r="F89" s="339"/>
      <c r="G89" s="339"/>
      <c r="H89" s="339"/>
      <c r="I89" s="339"/>
      <c r="J89" s="339"/>
      <c r="K89" s="340"/>
    </row>
    <row r="90" spans="1:11" ht="20.25" customHeight="1">
      <c r="A90" s="145"/>
      <c r="B90" s="338"/>
      <c r="C90" s="339"/>
      <c r="D90" s="339"/>
      <c r="E90" s="339"/>
      <c r="F90" s="339"/>
      <c r="G90" s="339"/>
      <c r="H90" s="339"/>
      <c r="I90" s="339"/>
      <c r="J90" s="339"/>
      <c r="K90" s="340"/>
    </row>
    <row r="91" spans="1:11" ht="20.25" customHeight="1">
      <c r="A91" s="145"/>
      <c r="B91" s="338"/>
      <c r="C91" s="339"/>
      <c r="D91" s="339"/>
      <c r="E91" s="339"/>
      <c r="F91" s="339"/>
      <c r="G91" s="339"/>
      <c r="H91" s="339"/>
      <c r="I91" s="339"/>
      <c r="J91" s="339"/>
      <c r="K91" s="340"/>
    </row>
    <row r="92" spans="1:11" ht="20.25" customHeight="1">
      <c r="A92" s="145"/>
      <c r="B92" s="338"/>
      <c r="C92" s="339"/>
      <c r="D92" s="339"/>
      <c r="E92" s="339"/>
      <c r="F92" s="339"/>
      <c r="G92" s="339"/>
      <c r="H92" s="339"/>
      <c r="I92" s="339"/>
      <c r="J92" s="339"/>
      <c r="K92" s="340"/>
    </row>
    <row r="93" spans="1:11" ht="20.25" customHeight="1">
      <c r="A93" s="145"/>
      <c r="B93" s="338"/>
      <c r="C93" s="339"/>
      <c r="D93" s="339"/>
      <c r="E93" s="339"/>
      <c r="F93" s="339"/>
      <c r="G93" s="339"/>
      <c r="H93" s="339"/>
      <c r="I93" s="339"/>
      <c r="J93" s="339"/>
      <c r="K93" s="340"/>
    </row>
    <row r="94" spans="1:11" ht="20.25" customHeight="1">
      <c r="A94" s="145"/>
      <c r="B94" s="338"/>
      <c r="C94" s="339"/>
      <c r="D94" s="339"/>
      <c r="E94" s="339"/>
      <c r="F94" s="339"/>
      <c r="G94" s="339"/>
      <c r="H94" s="339"/>
      <c r="I94" s="339"/>
      <c r="J94" s="339"/>
      <c r="K94" s="340"/>
    </row>
    <row r="95" spans="1:11" ht="20.25" customHeight="1">
      <c r="A95" s="145"/>
      <c r="B95" s="338"/>
      <c r="C95" s="339"/>
      <c r="D95" s="339"/>
      <c r="E95" s="339"/>
      <c r="F95" s="339"/>
      <c r="G95" s="339"/>
      <c r="H95" s="339"/>
      <c r="I95" s="339"/>
      <c r="J95" s="339"/>
      <c r="K95" s="340"/>
    </row>
    <row r="96" spans="1:11" ht="20.25" customHeight="1">
      <c r="A96" s="145"/>
      <c r="B96" s="338"/>
      <c r="C96" s="339"/>
      <c r="D96" s="339"/>
      <c r="E96" s="339"/>
      <c r="F96" s="339"/>
      <c r="G96" s="339"/>
      <c r="H96" s="339"/>
      <c r="I96" s="339"/>
      <c r="J96" s="339"/>
      <c r="K96" s="340"/>
    </row>
    <row r="97" spans="1:11" ht="20.25" customHeight="1">
      <c r="A97" s="145"/>
      <c r="B97" s="338"/>
      <c r="C97" s="339"/>
      <c r="D97" s="339"/>
      <c r="E97" s="339"/>
      <c r="F97" s="339"/>
      <c r="G97" s="339"/>
      <c r="H97" s="339"/>
      <c r="I97" s="339"/>
      <c r="J97" s="339"/>
      <c r="K97" s="340"/>
    </row>
    <row r="98" spans="1:11" ht="20.25" customHeight="1">
      <c r="A98" s="145"/>
      <c r="B98" s="338"/>
      <c r="C98" s="339"/>
      <c r="D98" s="339"/>
      <c r="E98" s="339"/>
      <c r="F98" s="339"/>
      <c r="G98" s="339"/>
      <c r="H98" s="339"/>
      <c r="I98" s="339"/>
      <c r="J98" s="339"/>
      <c r="K98" s="340"/>
    </row>
    <row r="99" spans="1:11" ht="20.25" customHeight="1">
      <c r="A99" s="145"/>
      <c r="B99" s="338"/>
      <c r="C99" s="339"/>
      <c r="D99" s="339"/>
      <c r="E99" s="339"/>
      <c r="F99" s="339"/>
      <c r="G99" s="339"/>
      <c r="H99" s="339"/>
      <c r="I99" s="339"/>
      <c r="J99" s="339"/>
      <c r="K99" s="340"/>
    </row>
    <row r="100" spans="1:11" ht="20.25" customHeight="1">
      <c r="A100" s="145"/>
      <c r="B100" s="338"/>
      <c r="C100" s="339"/>
      <c r="D100" s="339"/>
      <c r="E100" s="339"/>
      <c r="F100" s="339"/>
      <c r="G100" s="339"/>
      <c r="H100" s="339"/>
      <c r="I100" s="339"/>
      <c r="J100" s="339"/>
      <c r="K100" s="340"/>
    </row>
    <row r="101" spans="1:11" ht="20.25" customHeight="1">
      <c r="A101" s="145"/>
      <c r="B101" s="338"/>
      <c r="C101" s="339"/>
      <c r="D101" s="339"/>
      <c r="E101" s="339"/>
      <c r="F101" s="339"/>
      <c r="G101" s="339"/>
      <c r="H101" s="339"/>
      <c r="I101" s="339"/>
      <c r="J101" s="339"/>
      <c r="K101" s="340"/>
    </row>
    <row r="102" spans="1:11" ht="20.25" customHeight="1">
      <c r="A102" s="145"/>
      <c r="B102" s="338"/>
      <c r="C102" s="339"/>
      <c r="D102" s="339"/>
      <c r="E102" s="339"/>
      <c r="F102" s="339"/>
      <c r="G102" s="339"/>
      <c r="H102" s="339"/>
      <c r="I102" s="339"/>
      <c r="J102" s="339"/>
      <c r="K102" s="340"/>
    </row>
    <row r="103" spans="1:11" ht="20.25" customHeight="1">
      <c r="A103" s="145"/>
      <c r="B103" s="338"/>
      <c r="C103" s="339"/>
      <c r="D103" s="339"/>
      <c r="E103" s="339"/>
      <c r="F103" s="339"/>
      <c r="G103" s="339"/>
      <c r="H103" s="339"/>
      <c r="I103" s="339"/>
      <c r="J103" s="339"/>
      <c r="K103" s="340"/>
    </row>
    <row r="104" spans="1:11" ht="20.25" customHeight="1">
      <c r="A104" s="145"/>
      <c r="B104" s="338"/>
      <c r="C104" s="339"/>
      <c r="D104" s="339"/>
      <c r="E104" s="339"/>
      <c r="F104" s="339"/>
      <c r="G104" s="339"/>
      <c r="H104" s="339"/>
      <c r="I104" s="339"/>
      <c r="J104" s="339"/>
      <c r="K104" s="340"/>
    </row>
    <row r="105" spans="1:11" ht="20.25" customHeight="1">
      <c r="A105" s="145"/>
      <c r="B105" s="338"/>
      <c r="C105" s="339"/>
      <c r="D105" s="339"/>
      <c r="E105" s="339"/>
      <c r="F105" s="339"/>
      <c r="G105" s="339"/>
      <c r="H105" s="339"/>
      <c r="I105" s="339"/>
      <c r="J105" s="339"/>
      <c r="K105" s="340"/>
    </row>
    <row r="106" spans="1:11" ht="20.25" customHeight="1">
      <c r="A106" s="145"/>
      <c r="B106" s="338"/>
      <c r="C106" s="339"/>
      <c r="D106" s="339"/>
      <c r="E106" s="339"/>
      <c r="F106" s="339"/>
      <c r="G106" s="339"/>
      <c r="H106" s="339"/>
      <c r="I106" s="339"/>
      <c r="J106" s="339"/>
      <c r="K106" s="340"/>
    </row>
    <row r="107" spans="1:11" ht="20.25" customHeight="1">
      <c r="A107" s="145"/>
      <c r="B107" s="338"/>
      <c r="C107" s="339"/>
      <c r="D107" s="339"/>
      <c r="E107" s="339"/>
      <c r="F107" s="339"/>
      <c r="G107" s="339"/>
      <c r="H107" s="339"/>
      <c r="I107" s="339"/>
      <c r="J107" s="339"/>
      <c r="K107" s="340"/>
    </row>
    <row r="108" spans="1:11" ht="20.25" customHeight="1">
      <c r="A108" s="145"/>
      <c r="B108" s="338"/>
      <c r="C108" s="339"/>
      <c r="D108" s="339"/>
      <c r="E108" s="339"/>
      <c r="F108" s="339"/>
      <c r="G108" s="339"/>
      <c r="H108" s="339"/>
      <c r="I108" s="339"/>
      <c r="J108" s="339"/>
      <c r="K108" s="340"/>
    </row>
    <row r="109" spans="1:11" ht="20.25" customHeight="1">
      <c r="A109" s="145"/>
      <c r="B109" s="338"/>
      <c r="C109" s="339"/>
      <c r="D109" s="339"/>
      <c r="E109" s="339"/>
      <c r="F109" s="339"/>
      <c r="G109" s="339"/>
      <c r="H109" s="339"/>
      <c r="I109" s="339"/>
      <c r="J109" s="339"/>
      <c r="K109" s="340"/>
    </row>
    <row r="110" spans="1:11" ht="20.25" customHeight="1">
      <c r="A110" s="145"/>
      <c r="B110" s="338"/>
      <c r="C110" s="339"/>
      <c r="D110" s="339"/>
      <c r="E110" s="339"/>
      <c r="F110" s="339"/>
      <c r="G110" s="339"/>
      <c r="H110" s="339"/>
      <c r="I110" s="339"/>
      <c r="J110" s="339"/>
      <c r="K110" s="340"/>
    </row>
    <row r="111" spans="1:11" ht="20.25" customHeight="1">
      <c r="A111" s="145"/>
      <c r="B111" s="338"/>
      <c r="C111" s="339"/>
      <c r="D111" s="339"/>
      <c r="E111" s="339"/>
      <c r="F111" s="339"/>
      <c r="G111" s="339"/>
      <c r="H111" s="339"/>
      <c r="I111" s="339"/>
      <c r="J111" s="339"/>
      <c r="K111" s="340"/>
    </row>
    <row r="112" spans="1:11" ht="20.25" customHeight="1">
      <c r="A112" s="145"/>
      <c r="B112" s="338"/>
      <c r="C112" s="339"/>
      <c r="D112" s="339"/>
      <c r="E112" s="339"/>
      <c r="F112" s="339"/>
      <c r="G112" s="339"/>
      <c r="H112" s="339"/>
      <c r="I112" s="339"/>
      <c r="J112" s="339"/>
      <c r="K112" s="340"/>
    </row>
    <row r="113" spans="1:11" ht="20.25" customHeight="1">
      <c r="A113" s="146"/>
      <c r="B113" s="341"/>
      <c r="C113" s="342"/>
      <c r="D113" s="342"/>
      <c r="E113" s="342"/>
      <c r="F113" s="342"/>
      <c r="G113" s="342"/>
      <c r="H113" s="342"/>
      <c r="I113" s="342"/>
      <c r="J113" s="342"/>
      <c r="K113" s="343"/>
    </row>
  </sheetData>
  <customSheetViews>
    <customSheetView guid="{3F53AC2D-B85F-4157-BF89-65B24AE7942F}" scale="80" showPageBreaks="1" fitToPage="1" printArea="1" view="pageBreakPreview">
      <selection activeCell="B7" sqref="B7:K7"/>
      <pageMargins left="0" right="0" top="0" bottom="0" header="0" footer="0"/>
      <pageSetup paperSize="9" scale="92" fitToHeight="0" orientation="portrait" r:id="rId1"/>
      <headerFooter>
        <oddHeader>&amp;RNo.&amp;P</oddHeader>
      </headerFooter>
    </customSheetView>
    <customSheetView guid="{3E35AAB7-4578-42FA-82DC-9186684AD379}" showPageBreaks="1" fitToPage="1" printArea="1">
      <selection activeCell="B7" sqref="B7:K7"/>
      <pageMargins left="0" right="0" top="0" bottom="0" header="0" footer="0"/>
      <pageSetup paperSize="9" scale="92" fitToHeight="0" orientation="portrait" r:id="rId2"/>
      <headerFooter>
        <oddHeader>&amp;RNo.&amp;P</oddHeader>
      </headerFooter>
    </customSheetView>
  </customSheetViews>
  <mergeCells count="112">
    <mergeCell ref="B3:F3"/>
    <mergeCell ref="A1:K1"/>
    <mergeCell ref="B8:K8"/>
    <mergeCell ref="B9:K9"/>
    <mergeCell ref="B10:K10"/>
    <mergeCell ref="B11:K11"/>
    <mergeCell ref="B12:K12"/>
    <mergeCell ref="B13:K13"/>
    <mergeCell ref="B5:K5"/>
    <mergeCell ref="B6:K6"/>
    <mergeCell ref="B7:K7"/>
    <mergeCell ref="H4:K4"/>
    <mergeCell ref="B20:K20"/>
    <mergeCell ref="B21:K21"/>
    <mergeCell ref="B22:K22"/>
    <mergeCell ref="B23:K23"/>
    <mergeCell ref="B24:K24"/>
    <mergeCell ref="B25:K25"/>
    <mergeCell ref="B14:K14"/>
    <mergeCell ref="B15:K15"/>
    <mergeCell ref="B16:K16"/>
    <mergeCell ref="B17:K17"/>
    <mergeCell ref="B18:K18"/>
    <mergeCell ref="B19:K19"/>
    <mergeCell ref="B32:K32"/>
    <mergeCell ref="B33:K33"/>
    <mergeCell ref="B34:K34"/>
    <mergeCell ref="B35:K35"/>
    <mergeCell ref="B36:K36"/>
    <mergeCell ref="B37:K37"/>
    <mergeCell ref="B26:K26"/>
    <mergeCell ref="B27:K27"/>
    <mergeCell ref="B28:K28"/>
    <mergeCell ref="B29:K29"/>
    <mergeCell ref="B30:K30"/>
    <mergeCell ref="B31:K31"/>
    <mergeCell ref="B43:K43"/>
    <mergeCell ref="B42:K42"/>
    <mergeCell ref="B44:K44"/>
    <mergeCell ref="B45:K45"/>
    <mergeCell ref="B46:K46"/>
    <mergeCell ref="B38:K38"/>
    <mergeCell ref="B39:K39"/>
    <mergeCell ref="B40:K40"/>
    <mergeCell ref="B41:K41"/>
    <mergeCell ref="B53:K53"/>
    <mergeCell ref="B54:K54"/>
    <mergeCell ref="B55:K55"/>
    <mergeCell ref="B56:K56"/>
    <mergeCell ref="B57:K57"/>
    <mergeCell ref="B58:K58"/>
    <mergeCell ref="B47:K47"/>
    <mergeCell ref="B48:K48"/>
    <mergeCell ref="B49:K49"/>
    <mergeCell ref="B50:K50"/>
    <mergeCell ref="B51:K51"/>
    <mergeCell ref="B52:K52"/>
    <mergeCell ref="B65:K65"/>
    <mergeCell ref="B66:K66"/>
    <mergeCell ref="B67:K67"/>
    <mergeCell ref="B68:K68"/>
    <mergeCell ref="B69:K69"/>
    <mergeCell ref="B70:K70"/>
    <mergeCell ref="B59:K59"/>
    <mergeCell ref="B60:K60"/>
    <mergeCell ref="B61:K61"/>
    <mergeCell ref="B62:K62"/>
    <mergeCell ref="B63:K63"/>
    <mergeCell ref="B64:K64"/>
    <mergeCell ref="B74:K74"/>
    <mergeCell ref="B75:K75"/>
    <mergeCell ref="B78:K78"/>
    <mergeCell ref="B79:K79"/>
    <mergeCell ref="B71:K71"/>
    <mergeCell ref="B72:K72"/>
    <mergeCell ref="B73:K73"/>
    <mergeCell ref="B76:K76"/>
    <mergeCell ref="B77:K77"/>
    <mergeCell ref="B86:K86"/>
    <mergeCell ref="B87:K87"/>
    <mergeCell ref="B88:K88"/>
    <mergeCell ref="B89:K89"/>
    <mergeCell ref="B90:K90"/>
    <mergeCell ref="B91:K91"/>
    <mergeCell ref="B80:K80"/>
    <mergeCell ref="B81:K81"/>
    <mergeCell ref="B82:K82"/>
    <mergeCell ref="B83:K83"/>
    <mergeCell ref="B84:K84"/>
    <mergeCell ref="B85:K85"/>
    <mergeCell ref="B98:K98"/>
    <mergeCell ref="B99:K99"/>
    <mergeCell ref="B100:K100"/>
    <mergeCell ref="B101:K101"/>
    <mergeCell ref="B102:K102"/>
    <mergeCell ref="B103:K103"/>
    <mergeCell ref="B92:K92"/>
    <mergeCell ref="B93:K93"/>
    <mergeCell ref="B94:K94"/>
    <mergeCell ref="B95:K95"/>
    <mergeCell ref="B96:K96"/>
    <mergeCell ref="B97:K97"/>
    <mergeCell ref="B110:K110"/>
    <mergeCell ref="B111:K111"/>
    <mergeCell ref="B112:K112"/>
    <mergeCell ref="B113:K113"/>
    <mergeCell ref="B104:K104"/>
    <mergeCell ref="B105:K105"/>
    <mergeCell ref="B106:K106"/>
    <mergeCell ref="B107:K107"/>
    <mergeCell ref="B108:K108"/>
    <mergeCell ref="B109:K109"/>
  </mergeCells>
  <phoneticPr fontId="5"/>
  <conditionalFormatting sqref="H4">
    <cfRule type="cellIs" dxfId="30" priority="1" operator="equal">
      <formula>"（20xx年　　　月　　日　現在）"</formula>
    </cfRule>
  </conditionalFormatting>
  <pageMargins left="0.70866141732283472" right="0.70866141732283472" top="0.74803149606299213" bottom="0.74803149606299213" header="0.31496062992125984" footer="0.31496062992125984"/>
  <pageSetup paperSize="9" scale="92" fitToHeight="0" orientation="portrait" r:id="rId3"/>
  <headerFooter>
    <oddHeader>&amp;RNo.&amp;P</oddHead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90" zoomScaleNormal="90" zoomScaleSheetLayoutView="70" zoomScalePageLayoutView="80" workbookViewId="0">
      <selection sqref="A1:AF1"/>
    </sheetView>
  </sheetViews>
  <sheetFormatPr defaultColWidth="3.26953125" defaultRowHeight="13"/>
  <cols>
    <col min="35" max="36" width="17.36328125" customWidth="1"/>
    <col min="38" max="38" width="3.26953125" customWidth="1"/>
  </cols>
  <sheetData>
    <row r="1" spans="1:42" ht="18" thickBot="1">
      <c r="A1" s="450" t="s">
        <v>356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row>
    <row r="2" spans="1:42" ht="24" customHeight="1" thickTop="1">
      <c r="A2" s="467" t="str">
        <f>"早稲田大学"&amp;"　"&amp;'（提出用）申請時情報フォーム'!C28&amp;"　学位申請　履歴書"</f>
        <v>早稲田大学　　学位申請　履歴書</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2"/>
      <c r="AH2" s="2"/>
      <c r="AI2" s="65" t="s">
        <v>25</v>
      </c>
      <c r="AJ2" s="66"/>
    </row>
    <row r="3" spans="1:42" ht="14" thickBot="1">
      <c r="A3" s="4" t="s">
        <v>357</v>
      </c>
      <c r="B3" s="3"/>
      <c r="C3" s="4"/>
      <c r="D3" s="4"/>
      <c r="E3" s="4"/>
      <c r="F3" s="4"/>
      <c r="G3" s="4"/>
      <c r="H3" s="4"/>
      <c r="I3" s="4"/>
      <c r="J3" s="4"/>
      <c r="K3" s="4"/>
      <c r="L3" s="4"/>
      <c r="M3" s="4"/>
      <c r="N3" s="4"/>
      <c r="O3" s="4"/>
      <c r="P3" s="4"/>
      <c r="Q3" s="4"/>
      <c r="R3" s="4"/>
      <c r="S3" s="4"/>
      <c r="T3" s="4"/>
      <c r="U3" s="4"/>
      <c r="V3" s="4"/>
      <c r="W3" s="4"/>
      <c r="X3" s="4"/>
      <c r="Y3" s="4"/>
      <c r="Z3" s="69" t="s">
        <v>358</v>
      </c>
      <c r="AA3" s="406" t="s">
        <v>319</v>
      </c>
      <c r="AB3" s="406"/>
      <c r="AC3" s="406"/>
      <c r="AD3" s="406"/>
      <c r="AE3" s="374" t="s">
        <v>359</v>
      </c>
      <c r="AF3" s="374"/>
      <c r="AG3" s="2"/>
      <c r="AH3" s="2"/>
      <c r="AI3" s="67" t="s">
        <v>28</v>
      </c>
      <c r="AJ3" s="68" t="s">
        <v>29</v>
      </c>
    </row>
    <row r="4" spans="1:42" ht="14" thickTop="1">
      <c r="A4" s="4"/>
      <c r="B4" s="3"/>
      <c r="C4" s="4"/>
      <c r="D4" s="4"/>
      <c r="E4" s="4"/>
      <c r="F4" s="4"/>
      <c r="G4" s="4"/>
      <c r="H4" s="4"/>
      <c r="I4" s="4"/>
      <c r="J4" s="4"/>
      <c r="K4" s="4"/>
      <c r="L4" s="4"/>
      <c r="M4" s="4"/>
      <c r="N4" s="4"/>
      <c r="O4" s="4"/>
      <c r="P4" s="4"/>
      <c r="Q4" s="4"/>
      <c r="R4" s="4"/>
      <c r="S4" s="4"/>
      <c r="T4" s="4"/>
      <c r="U4" s="4"/>
      <c r="V4" s="9"/>
      <c r="W4" s="9"/>
      <c r="X4" s="8"/>
      <c r="Y4" s="9"/>
      <c r="Z4" s="9"/>
      <c r="AA4" s="8"/>
      <c r="AB4" s="9"/>
      <c r="AC4" s="9"/>
      <c r="AD4" s="8"/>
      <c r="AE4" s="10"/>
      <c r="AF4" s="10"/>
      <c r="AG4" s="2"/>
      <c r="AH4" s="2"/>
      <c r="AI4" s="6"/>
    </row>
    <row r="5" spans="1:42" ht="14.25" customHeight="1">
      <c r="A5" s="356"/>
      <c r="B5" s="357"/>
      <c r="C5" s="358"/>
      <c r="D5" s="57" t="s">
        <v>360</v>
      </c>
      <c r="E5" s="55"/>
      <c r="F5" s="55"/>
      <c r="G5" s="55"/>
      <c r="H5" s="55"/>
      <c r="I5" s="55"/>
      <c r="J5" s="55"/>
      <c r="K5" s="55"/>
      <c r="L5" s="55"/>
      <c r="M5" s="56"/>
      <c r="N5" s="57" t="s">
        <v>361</v>
      </c>
      <c r="O5" s="55"/>
      <c r="P5" s="55"/>
      <c r="Q5" s="55"/>
      <c r="R5" s="55"/>
      <c r="S5" s="55"/>
      <c r="T5" s="55"/>
      <c r="U5" s="55"/>
      <c r="V5" s="55"/>
      <c r="W5" s="56"/>
      <c r="X5" s="404" t="s">
        <v>362</v>
      </c>
      <c r="Y5" s="404"/>
      <c r="Z5" s="405"/>
      <c r="AA5" s="405"/>
      <c r="AB5" s="405"/>
    </row>
    <row r="6" spans="1:42" ht="14.25" customHeight="1">
      <c r="A6" s="353" t="s">
        <v>363</v>
      </c>
      <c r="B6" s="354"/>
      <c r="C6" s="355"/>
      <c r="D6" s="371">
        <f>'（提出用）申請時情報フォーム'!C7</f>
        <v>0</v>
      </c>
      <c r="E6" s="372"/>
      <c r="F6" s="372"/>
      <c r="G6" s="372"/>
      <c r="H6" s="372"/>
      <c r="I6" s="372"/>
      <c r="J6" s="372"/>
      <c r="K6" s="372"/>
      <c r="L6" s="372"/>
      <c r="M6" s="373"/>
      <c r="N6" s="371">
        <f>'（提出用）申請時情報フォーム'!E7</f>
        <v>0</v>
      </c>
      <c r="O6" s="372"/>
      <c r="P6" s="372"/>
      <c r="Q6" s="372"/>
      <c r="R6" s="372"/>
      <c r="S6" s="372"/>
      <c r="T6" s="372"/>
      <c r="U6" s="372"/>
      <c r="V6" s="372"/>
      <c r="W6" s="373"/>
      <c r="X6" s="404"/>
      <c r="Y6" s="404"/>
      <c r="Z6" s="405"/>
      <c r="AA6" s="405"/>
      <c r="AB6" s="405"/>
    </row>
    <row r="7" spans="1:42" ht="13.5">
      <c r="A7" s="353" t="s">
        <v>364</v>
      </c>
      <c r="B7" s="354"/>
      <c r="C7" s="355"/>
      <c r="D7" s="371">
        <f>IF(ISBLANK('（提出用）申請時情報フォーム'!C6),'（提出用）申請時情報フォーム'!C7,'（提出用）申請時情報フォーム'!C6)</f>
        <v>0</v>
      </c>
      <c r="E7" s="372"/>
      <c r="F7" s="372"/>
      <c r="G7" s="372"/>
      <c r="H7" s="372"/>
      <c r="I7" s="372"/>
      <c r="J7" s="372"/>
      <c r="K7" s="372"/>
      <c r="L7" s="372"/>
      <c r="M7" s="373"/>
      <c r="N7" s="371">
        <f>IF(ISBLANK('（提出用）申請時情報フォーム'!C6),'（提出用）申請時情報フォーム'!E7,'（提出用）申請時情報フォーム'!E6)</f>
        <v>0</v>
      </c>
      <c r="O7" s="372"/>
      <c r="P7" s="372"/>
      <c r="Q7" s="372"/>
      <c r="R7" s="372"/>
      <c r="S7" s="372"/>
      <c r="T7" s="372"/>
      <c r="U7" s="372"/>
      <c r="V7" s="372"/>
      <c r="W7" s="373"/>
      <c r="X7" s="404"/>
      <c r="Y7" s="404"/>
      <c r="Z7" s="405"/>
      <c r="AA7" s="405"/>
      <c r="AB7" s="405"/>
    </row>
    <row r="8" spans="1:42" ht="13.5">
      <c r="A8" s="353" t="s">
        <v>365</v>
      </c>
      <c r="B8" s="354"/>
      <c r="C8" s="355"/>
      <c r="D8" s="371" t="str">
        <f>UPPER('（提出用）申請時情報フォーム'!C8)</f>
        <v/>
      </c>
      <c r="E8" s="372"/>
      <c r="F8" s="372"/>
      <c r="G8" s="372"/>
      <c r="H8" s="372"/>
      <c r="I8" s="372"/>
      <c r="J8" s="372"/>
      <c r="K8" s="372"/>
      <c r="L8" s="372"/>
      <c r="M8" s="373"/>
      <c r="N8" s="371" t="str">
        <f>PROPER('（提出用）申請時情報フォーム'!E8)</f>
        <v/>
      </c>
      <c r="O8" s="372"/>
      <c r="P8" s="372"/>
      <c r="Q8" s="372"/>
      <c r="R8" s="372"/>
      <c r="S8" s="372"/>
      <c r="T8" s="372"/>
      <c r="U8" s="372"/>
      <c r="V8" s="372"/>
      <c r="W8" s="373"/>
      <c r="X8" s="404"/>
      <c r="Y8" s="404"/>
      <c r="Z8" s="405"/>
      <c r="AA8" s="405"/>
      <c r="AB8" s="405"/>
    </row>
    <row r="9" spans="1:42" ht="13.5">
      <c r="A9" s="353" t="s">
        <v>366</v>
      </c>
      <c r="B9" s="354"/>
      <c r="C9" s="355"/>
      <c r="D9" s="377">
        <f>'（提出用）申請時情報フォーム'!D9</f>
        <v>0</v>
      </c>
      <c r="E9" s="378"/>
      <c r="F9" s="378"/>
      <c r="G9" s="378"/>
      <c r="H9" s="379"/>
    </row>
    <row r="10" spans="1:42" ht="13.5">
      <c r="A10" s="451" t="s">
        <v>367</v>
      </c>
      <c r="B10" s="452"/>
      <c r="C10" s="453"/>
      <c r="D10" s="362" t="str">
        <f>学位申請書・誓約書!I7&amp;学位申請書・誓約書!J7&amp;学位申請書・誓約書!K7&amp;学位申請書・誓約書!L7</f>
        <v>〒-</v>
      </c>
      <c r="E10" s="363"/>
      <c r="F10" s="363"/>
      <c r="G10" s="363"/>
      <c r="H10" s="364"/>
      <c r="X10" s="380" t="s">
        <v>368</v>
      </c>
      <c r="Y10" s="381"/>
      <c r="Z10" s="382"/>
      <c r="AA10" s="386">
        <f>'（提出用）申請時情報フォーム'!F9</f>
        <v>0</v>
      </c>
      <c r="AB10" s="387"/>
      <c r="AC10" s="387"/>
      <c r="AD10" s="387"/>
      <c r="AE10" s="387"/>
      <c r="AF10" s="388"/>
    </row>
    <row r="11" spans="1:42" ht="14.25" customHeight="1">
      <c r="A11" s="454"/>
      <c r="B11" s="455"/>
      <c r="C11" s="456"/>
      <c r="D11" s="365">
        <f>学位申請書・誓約書!I8</f>
        <v>0</v>
      </c>
      <c r="E11" s="366"/>
      <c r="F11" s="366"/>
      <c r="G11" s="366"/>
      <c r="H11" s="366"/>
      <c r="I11" s="366"/>
      <c r="J11" s="366"/>
      <c r="K11" s="366"/>
      <c r="L11" s="366"/>
      <c r="M11" s="366"/>
      <c r="N11" s="366"/>
      <c r="O11" s="366"/>
      <c r="P11" s="366"/>
      <c r="Q11" s="366"/>
      <c r="R11" s="366"/>
      <c r="S11" s="366"/>
      <c r="T11" s="366"/>
      <c r="U11" s="366"/>
      <c r="V11" s="366"/>
      <c r="W11" s="367"/>
      <c r="X11" s="383"/>
      <c r="Y11" s="384"/>
      <c r="Z11" s="385"/>
      <c r="AA11" s="389"/>
      <c r="AB11" s="390"/>
      <c r="AC11" s="390"/>
      <c r="AD11" s="390"/>
      <c r="AE11" s="390"/>
      <c r="AF11" s="391"/>
    </row>
    <row r="12" spans="1:42">
      <c r="A12" s="454"/>
      <c r="B12" s="455"/>
      <c r="C12" s="456"/>
      <c r="D12" s="368"/>
      <c r="E12" s="369"/>
      <c r="F12" s="369"/>
      <c r="G12" s="369"/>
      <c r="H12" s="369"/>
      <c r="I12" s="369"/>
      <c r="J12" s="369"/>
      <c r="K12" s="369"/>
      <c r="L12" s="369"/>
      <c r="M12" s="369"/>
      <c r="N12" s="369"/>
      <c r="O12" s="369"/>
      <c r="P12" s="369"/>
      <c r="Q12" s="369"/>
      <c r="R12" s="369"/>
      <c r="S12" s="369"/>
      <c r="T12" s="369"/>
      <c r="U12" s="369"/>
      <c r="V12" s="369"/>
      <c r="W12" s="370"/>
      <c r="X12" s="392" t="s">
        <v>39</v>
      </c>
      <c r="Y12" s="393"/>
      <c r="Z12" s="394"/>
      <c r="AA12" s="386" t="e">
        <f>IF(VLOOKUP('（提出用）申請時情報フォーム'!C10,入力タブ!AD:AE,2,FALSE)=99,'（提出用）申請時情報フォーム'!E10,'（提出用）申請時情報フォーム'!C10)</f>
        <v>#N/A</v>
      </c>
      <c r="AB12" s="387"/>
      <c r="AC12" s="387"/>
      <c r="AD12" s="387"/>
      <c r="AE12" s="387"/>
      <c r="AF12" s="388"/>
    </row>
    <row r="13" spans="1:42" ht="13.5">
      <c r="A13" s="353" t="s">
        <v>369</v>
      </c>
      <c r="B13" s="354"/>
      <c r="C13" s="355"/>
      <c r="D13" s="359">
        <f>IF(ISBLANK('（提出用）申請時情報フォーム'!D11),'（提出用）申請時情報フォーム'!D12,'（提出用）申請時情報フォーム'!D11)</f>
        <v>0</v>
      </c>
      <c r="E13" s="360"/>
      <c r="F13" s="360"/>
      <c r="G13" s="360"/>
      <c r="H13" s="360"/>
      <c r="I13" s="360"/>
      <c r="J13" s="360"/>
      <c r="K13" s="360"/>
      <c r="L13" s="360"/>
      <c r="M13" s="360"/>
      <c r="N13" s="360"/>
      <c r="O13" s="360"/>
      <c r="P13" s="360"/>
      <c r="Q13" s="360"/>
      <c r="R13" s="360"/>
      <c r="S13" s="360"/>
      <c r="T13" s="360"/>
      <c r="U13" s="360"/>
      <c r="V13" s="360"/>
      <c r="W13" s="361"/>
      <c r="X13" s="395"/>
      <c r="Y13" s="396"/>
      <c r="Z13" s="397"/>
      <c r="AA13" s="389"/>
      <c r="AB13" s="390"/>
      <c r="AC13" s="390"/>
      <c r="AD13" s="390"/>
      <c r="AE13" s="390"/>
      <c r="AF13" s="391"/>
      <c r="AG13" s="11"/>
      <c r="AH13" s="11"/>
      <c r="AI13" s="11"/>
      <c r="AJ13" s="11"/>
      <c r="AK13" s="11"/>
      <c r="AL13" s="11"/>
      <c r="AM13" s="11"/>
      <c r="AN13" s="11"/>
      <c r="AO13" s="11"/>
      <c r="AP13" s="11"/>
    </row>
    <row r="15" spans="1:42" ht="20" thickBot="1">
      <c r="A15" s="5" t="s">
        <v>370</v>
      </c>
      <c r="B15" s="5"/>
      <c r="C15" s="2"/>
      <c r="D15" s="2" t="s">
        <v>371</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ht="13.5">
      <c r="A16" s="470" t="s">
        <v>372</v>
      </c>
      <c r="B16" s="471"/>
      <c r="C16" s="471"/>
      <c r="D16" s="461"/>
      <c r="E16" s="462"/>
      <c r="F16" s="462"/>
      <c r="G16" s="462"/>
      <c r="H16" s="462"/>
      <c r="I16" s="462"/>
      <c r="J16" s="462"/>
      <c r="K16" s="462"/>
      <c r="L16" s="462"/>
      <c r="M16" s="462"/>
      <c r="N16" s="462"/>
      <c r="O16" s="462"/>
      <c r="P16" s="462"/>
      <c r="Q16" s="462"/>
      <c r="R16" s="462"/>
      <c r="S16" s="462"/>
      <c r="T16" s="462"/>
      <c r="U16" s="462"/>
      <c r="V16" s="463"/>
      <c r="W16" s="375"/>
      <c r="X16" s="375"/>
      <c r="Y16" s="101" t="s">
        <v>373</v>
      </c>
      <c r="Z16" s="375"/>
      <c r="AA16" s="375"/>
      <c r="AB16" s="101" t="s">
        <v>374</v>
      </c>
      <c r="AC16" s="398" t="s">
        <v>375</v>
      </c>
      <c r="AD16" s="399"/>
      <c r="AE16" s="399"/>
      <c r="AF16" s="400"/>
      <c r="AG16" s="2"/>
      <c r="AH16" s="2"/>
      <c r="AI16" s="2"/>
    </row>
    <row r="17" spans="1:35" ht="13.5">
      <c r="A17" s="438"/>
      <c r="B17" s="415"/>
      <c r="C17" s="415"/>
      <c r="D17" s="464"/>
      <c r="E17" s="465"/>
      <c r="F17" s="465"/>
      <c r="G17" s="465"/>
      <c r="H17" s="465"/>
      <c r="I17" s="465"/>
      <c r="J17" s="465"/>
      <c r="K17" s="465"/>
      <c r="L17" s="465"/>
      <c r="M17" s="465"/>
      <c r="N17" s="465"/>
      <c r="O17" s="465"/>
      <c r="P17" s="465"/>
      <c r="Q17" s="465"/>
      <c r="R17" s="465"/>
      <c r="S17" s="465"/>
      <c r="T17" s="465"/>
      <c r="U17" s="465"/>
      <c r="V17" s="466"/>
      <c r="W17" s="376"/>
      <c r="X17" s="376"/>
      <c r="Y17" s="147" t="s">
        <v>373</v>
      </c>
      <c r="Z17" s="376"/>
      <c r="AA17" s="376"/>
      <c r="AB17" s="147" t="s">
        <v>374</v>
      </c>
      <c r="AC17" s="401" t="s">
        <v>376</v>
      </c>
      <c r="AD17" s="402"/>
      <c r="AE17" s="402"/>
      <c r="AF17" s="403"/>
      <c r="AG17" s="2"/>
      <c r="AH17" s="2"/>
      <c r="AI17" s="2"/>
    </row>
    <row r="18" spans="1:35" ht="14.25" customHeight="1">
      <c r="A18" s="438" t="s">
        <v>377</v>
      </c>
      <c r="B18" s="415"/>
      <c r="C18" s="415"/>
      <c r="D18" s="422" t="s">
        <v>378</v>
      </c>
      <c r="E18" s="423"/>
      <c r="F18" s="423"/>
      <c r="G18" s="423"/>
      <c r="H18" s="423"/>
      <c r="I18" s="423"/>
      <c r="J18" s="423"/>
      <c r="K18" s="423"/>
      <c r="L18" s="423"/>
      <c r="M18" s="423"/>
      <c r="N18" s="423"/>
      <c r="O18" s="423"/>
      <c r="P18" s="423"/>
      <c r="Q18" s="423"/>
      <c r="R18" s="423"/>
      <c r="S18" s="423"/>
      <c r="T18" s="423"/>
      <c r="U18" s="423"/>
      <c r="V18" s="424"/>
      <c r="W18" s="376"/>
      <c r="X18" s="376"/>
      <c r="Y18" s="147" t="s">
        <v>373</v>
      </c>
      <c r="Z18" s="376"/>
      <c r="AA18" s="376"/>
      <c r="AB18" s="147" t="s">
        <v>374</v>
      </c>
      <c r="AC18" s="401" t="s">
        <v>56</v>
      </c>
      <c r="AD18" s="402"/>
      <c r="AE18" s="402"/>
      <c r="AF18" s="403"/>
      <c r="AG18" s="2"/>
    </row>
    <row r="19" spans="1:35" ht="13.5" customHeight="1">
      <c r="A19" s="438"/>
      <c r="B19" s="415"/>
      <c r="C19" s="415"/>
      <c r="D19" s="425"/>
      <c r="E19" s="426"/>
      <c r="F19" s="426"/>
      <c r="G19" s="426"/>
      <c r="H19" s="426"/>
      <c r="I19" s="426"/>
      <c r="J19" s="426"/>
      <c r="K19" s="426"/>
      <c r="L19" s="426"/>
      <c r="M19" s="426"/>
      <c r="N19" s="426"/>
      <c r="O19" s="426"/>
      <c r="P19" s="426"/>
      <c r="Q19" s="426"/>
      <c r="R19" s="426"/>
      <c r="S19" s="426"/>
      <c r="T19" s="426"/>
      <c r="U19" s="426"/>
      <c r="V19" s="427"/>
      <c r="W19" s="376"/>
      <c r="X19" s="376"/>
      <c r="Y19" s="147" t="s">
        <v>373</v>
      </c>
      <c r="Z19" s="376"/>
      <c r="AA19" s="376"/>
      <c r="AB19" s="147" t="s">
        <v>374</v>
      </c>
      <c r="AC19" s="401" t="s">
        <v>56</v>
      </c>
      <c r="AD19" s="402"/>
      <c r="AE19" s="402"/>
      <c r="AF19" s="403"/>
      <c r="AG19" s="2"/>
    </row>
    <row r="20" spans="1:35" ht="13.5">
      <c r="A20" s="438"/>
      <c r="B20" s="415"/>
      <c r="C20" s="415"/>
      <c r="D20" s="458"/>
      <c r="E20" s="459"/>
      <c r="F20" s="459"/>
      <c r="G20" s="459"/>
      <c r="H20" s="459"/>
      <c r="I20" s="459"/>
      <c r="J20" s="459"/>
      <c r="K20" s="459"/>
      <c r="L20" s="459"/>
      <c r="M20" s="459"/>
      <c r="N20" s="459"/>
      <c r="O20" s="459"/>
      <c r="P20" s="459"/>
      <c r="Q20" s="459"/>
      <c r="R20" s="459"/>
      <c r="S20" s="459"/>
      <c r="T20" s="459"/>
      <c r="U20" s="459"/>
      <c r="V20" s="460"/>
      <c r="W20" s="376"/>
      <c r="X20" s="376"/>
      <c r="Y20" s="147" t="s">
        <v>373</v>
      </c>
      <c r="Z20" s="376"/>
      <c r="AA20" s="376"/>
      <c r="AB20" s="147" t="s">
        <v>374</v>
      </c>
      <c r="AC20" s="401" t="s">
        <v>56</v>
      </c>
      <c r="AD20" s="402"/>
      <c r="AE20" s="402"/>
      <c r="AF20" s="403"/>
      <c r="AG20" s="2"/>
    </row>
    <row r="21" spans="1:35" ht="13.5">
      <c r="A21" s="438"/>
      <c r="B21" s="415"/>
      <c r="C21" s="415"/>
      <c r="D21" s="446"/>
      <c r="E21" s="447"/>
      <c r="F21" s="447"/>
      <c r="G21" s="447"/>
      <c r="H21" s="447"/>
      <c r="I21" s="447"/>
      <c r="J21" s="447"/>
      <c r="K21" s="447"/>
      <c r="L21" s="447"/>
      <c r="M21" s="447"/>
      <c r="N21" s="447"/>
      <c r="O21" s="447"/>
      <c r="P21" s="447"/>
      <c r="Q21" s="447"/>
      <c r="R21" s="447"/>
      <c r="S21" s="447"/>
      <c r="T21" s="447"/>
      <c r="U21" s="447"/>
      <c r="V21" s="448"/>
      <c r="W21" s="376"/>
      <c r="X21" s="376"/>
      <c r="Y21" s="147" t="s">
        <v>373</v>
      </c>
      <c r="Z21" s="376"/>
      <c r="AA21" s="376"/>
      <c r="AB21" s="147" t="s">
        <v>374</v>
      </c>
      <c r="AC21" s="401" t="s">
        <v>56</v>
      </c>
      <c r="AD21" s="402"/>
      <c r="AE21" s="402"/>
      <c r="AF21" s="403"/>
      <c r="AG21" s="2"/>
    </row>
    <row r="22" spans="1:35" ht="13.5">
      <c r="A22" s="438"/>
      <c r="B22" s="415"/>
      <c r="C22" s="415"/>
      <c r="D22" s="411"/>
      <c r="E22" s="412"/>
      <c r="F22" s="412"/>
      <c r="G22" s="412"/>
      <c r="H22" s="412"/>
      <c r="I22" s="412"/>
      <c r="J22" s="412"/>
      <c r="K22" s="412"/>
      <c r="L22" s="412"/>
      <c r="M22" s="412"/>
      <c r="N22" s="412"/>
      <c r="O22" s="412"/>
      <c r="P22" s="412"/>
      <c r="Q22" s="412"/>
      <c r="R22" s="412"/>
      <c r="S22" s="412"/>
      <c r="T22" s="412"/>
      <c r="U22" s="412"/>
      <c r="V22" s="413"/>
      <c r="W22" s="376"/>
      <c r="X22" s="376"/>
      <c r="Y22" s="147" t="s">
        <v>373</v>
      </c>
      <c r="Z22" s="376"/>
      <c r="AA22" s="376"/>
      <c r="AB22" s="147" t="s">
        <v>374</v>
      </c>
      <c r="AC22" s="401" t="s">
        <v>56</v>
      </c>
      <c r="AD22" s="402"/>
      <c r="AE22" s="402"/>
      <c r="AF22" s="403"/>
      <c r="AG22" s="2"/>
    </row>
    <row r="23" spans="1:35" ht="13.5">
      <c r="A23" s="438"/>
      <c r="B23" s="415"/>
      <c r="C23" s="415"/>
      <c r="D23" s="446"/>
      <c r="E23" s="447"/>
      <c r="F23" s="447"/>
      <c r="G23" s="447"/>
      <c r="H23" s="447"/>
      <c r="I23" s="447"/>
      <c r="J23" s="447"/>
      <c r="K23" s="447"/>
      <c r="L23" s="447"/>
      <c r="M23" s="447"/>
      <c r="N23" s="447"/>
      <c r="O23" s="447"/>
      <c r="P23" s="447"/>
      <c r="Q23" s="447"/>
      <c r="R23" s="447"/>
      <c r="S23" s="447"/>
      <c r="T23" s="447"/>
      <c r="U23" s="447"/>
      <c r="V23" s="448"/>
      <c r="W23" s="376"/>
      <c r="X23" s="376"/>
      <c r="Y23" s="147" t="s">
        <v>373</v>
      </c>
      <c r="Z23" s="376"/>
      <c r="AA23" s="376"/>
      <c r="AB23" s="147" t="s">
        <v>374</v>
      </c>
      <c r="AC23" s="401" t="s">
        <v>56</v>
      </c>
      <c r="AD23" s="402"/>
      <c r="AE23" s="402"/>
      <c r="AF23" s="403"/>
      <c r="AG23" s="2"/>
    </row>
    <row r="24" spans="1:35" ht="14.25" customHeight="1">
      <c r="A24" s="414" t="s">
        <v>379</v>
      </c>
      <c r="B24" s="415"/>
      <c r="C24" s="415"/>
      <c r="D24" s="422" t="s">
        <v>380</v>
      </c>
      <c r="E24" s="423"/>
      <c r="F24" s="423"/>
      <c r="G24" s="423"/>
      <c r="H24" s="423"/>
      <c r="I24" s="423"/>
      <c r="J24" s="423"/>
      <c r="K24" s="423"/>
      <c r="L24" s="423"/>
      <c r="M24" s="423"/>
      <c r="N24" s="423"/>
      <c r="O24" s="423"/>
      <c r="P24" s="423"/>
      <c r="Q24" s="423"/>
      <c r="R24" s="423"/>
      <c r="S24" s="423"/>
      <c r="T24" s="423"/>
      <c r="U24" s="423"/>
      <c r="V24" s="424"/>
      <c r="W24" s="376"/>
      <c r="X24" s="376"/>
      <c r="Y24" s="147" t="s">
        <v>373</v>
      </c>
      <c r="Z24" s="376"/>
      <c r="AA24" s="376"/>
      <c r="AB24" s="147" t="s">
        <v>374</v>
      </c>
      <c r="AC24" s="401" t="s">
        <v>56</v>
      </c>
      <c r="AD24" s="402"/>
      <c r="AE24" s="402"/>
      <c r="AF24" s="403"/>
      <c r="AG24" s="2"/>
    </row>
    <row r="25" spans="1:35" ht="14.25" customHeight="1">
      <c r="A25" s="438"/>
      <c r="B25" s="415"/>
      <c r="C25" s="415"/>
      <c r="D25" s="425"/>
      <c r="E25" s="426"/>
      <c r="F25" s="426"/>
      <c r="G25" s="426"/>
      <c r="H25" s="426"/>
      <c r="I25" s="426"/>
      <c r="J25" s="426"/>
      <c r="K25" s="426"/>
      <c r="L25" s="426"/>
      <c r="M25" s="426"/>
      <c r="N25" s="426"/>
      <c r="O25" s="426"/>
      <c r="P25" s="426"/>
      <c r="Q25" s="426"/>
      <c r="R25" s="426"/>
      <c r="S25" s="426"/>
      <c r="T25" s="426"/>
      <c r="U25" s="426"/>
      <c r="V25" s="427"/>
      <c r="W25" s="376"/>
      <c r="X25" s="376"/>
      <c r="Y25" s="147" t="s">
        <v>373</v>
      </c>
      <c r="Z25" s="376"/>
      <c r="AA25" s="376"/>
      <c r="AB25" s="147" t="s">
        <v>374</v>
      </c>
      <c r="AC25" s="401" t="s">
        <v>56</v>
      </c>
      <c r="AD25" s="402"/>
      <c r="AE25" s="402"/>
      <c r="AF25" s="403"/>
      <c r="AG25" s="2"/>
    </row>
    <row r="26" spans="1:35" ht="14.25" customHeight="1">
      <c r="A26" s="414" t="s">
        <v>381</v>
      </c>
      <c r="B26" s="415"/>
      <c r="C26" s="415"/>
      <c r="D26" s="422" t="s">
        <v>382</v>
      </c>
      <c r="E26" s="423"/>
      <c r="F26" s="423"/>
      <c r="G26" s="423"/>
      <c r="H26" s="423"/>
      <c r="I26" s="423"/>
      <c r="J26" s="423"/>
      <c r="K26" s="423"/>
      <c r="L26" s="423"/>
      <c r="M26" s="423"/>
      <c r="N26" s="423"/>
      <c r="O26" s="423"/>
      <c r="P26" s="423"/>
      <c r="Q26" s="423"/>
      <c r="R26" s="423"/>
      <c r="S26" s="423"/>
      <c r="T26" s="423"/>
      <c r="U26" s="423"/>
      <c r="V26" s="424"/>
      <c r="W26" s="376"/>
      <c r="X26" s="376"/>
      <c r="Y26" s="147" t="s">
        <v>373</v>
      </c>
      <c r="Z26" s="376"/>
      <c r="AA26" s="376"/>
      <c r="AB26" s="147" t="s">
        <v>374</v>
      </c>
      <c r="AC26" s="401" t="s">
        <v>56</v>
      </c>
      <c r="AD26" s="402"/>
      <c r="AE26" s="402"/>
      <c r="AF26" s="403"/>
      <c r="AG26" s="2"/>
    </row>
    <row r="27" spans="1:35" ht="15" customHeight="1" thickBot="1">
      <c r="A27" s="416"/>
      <c r="B27" s="417"/>
      <c r="C27" s="417"/>
      <c r="D27" s="425"/>
      <c r="E27" s="426"/>
      <c r="F27" s="426"/>
      <c r="G27" s="426"/>
      <c r="H27" s="426"/>
      <c r="I27" s="426"/>
      <c r="J27" s="426"/>
      <c r="K27" s="426"/>
      <c r="L27" s="426"/>
      <c r="M27" s="426"/>
      <c r="N27" s="426"/>
      <c r="O27" s="426"/>
      <c r="P27" s="426"/>
      <c r="Q27" s="426"/>
      <c r="R27" s="426"/>
      <c r="S27" s="426"/>
      <c r="T27" s="426"/>
      <c r="U27" s="426"/>
      <c r="V27" s="427"/>
      <c r="W27" s="457"/>
      <c r="X27" s="457"/>
      <c r="Y27" s="102" t="s">
        <v>373</v>
      </c>
      <c r="Z27" s="457"/>
      <c r="AA27" s="457"/>
      <c r="AB27" s="102" t="s">
        <v>374</v>
      </c>
      <c r="AC27" s="443" t="s">
        <v>56</v>
      </c>
      <c r="AD27" s="444"/>
      <c r="AE27" s="444"/>
      <c r="AF27" s="445"/>
      <c r="AG27" s="2"/>
    </row>
    <row r="28" spans="1:35" ht="14" thickBot="1">
      <c r="A28" s="3"/>
      <c r="B28" s="3"/>
      <c r="C28" s="3"/>
      <c r="D28" s="15"/>
      <c r="E28" s="15"/>
      <c r="F28" s="15"/>
      <c r="G28" s="15"/>
      <c r="H28" s="15"/>
      <c r="I28" s="15"/>
      <c r="J28" s="15"/>
      <c r="K28" s="15"/>
      <c r="L28" s="15"/>
      <c r="M28" s="15"/>
      <c r="N28" s="15"/>
      <c r="O28" s="15"/>
      <c r="P28" s="15"/>
      <c r="Q28" s="15"/>
      <c r="R28" s="15"/>
      <c r="S28" s="15"/>
      <c r="T28" s="15"/>
      <c r="U28" s="15"/>
      <c r="V28" s="15"/>
      <c r="W28" s="9"/>
      <c r="X28" s="9"/>
      <c r="Y28" s="8"/>
      <c r="Z28" s="9"/>
      <c r="AA28" s="9"/>
      <c r="AB28" s="8"/>
      <c r="AC28" s="20"/>
      <c r="AD28" s="20"/>
      <c r="AE28" s="20"/>
      <c r="AF28" s="20"/>
      <c r="AG28" s="2"/>
    </row>
    <row r="29" spans="1:35" ht="13.5">
      <c r="A29" s="418" t="s">
        <v>383</v>
      </c>
      <c r="B29" s="419"/>
      <c r="C29" s="419"/>
      <c r="D29" s="439" t="s">
        <v>384</v>
      </c>
      <c r="E29" s="440"/>
      <c r="F29" s="440"/>
      <c r="G29" s="441"/>
      <c r="H29" s="442"/>
      <c r="I29" s="442"/>
      <c r="J29" s="442"/>
      <c r="K29" s="442"/>
      <c r="L29" s="442"/>
      <c r="M29" s="442"/>
      <c r="N29" s="442"/>
      <c r="O29" s="442"/>
      <c r="P29" s="442"/>
      <c r="Q29" s="442"/>
      <c r="R29" s="442"/>
      <c r="S29" s="442"/>
      <c r="T29" s="432" t="s">
        <v>385</v>
      </c>
      <c r="U29" s="433"/>
      <c r="V29" s="433"/>
      <c r="W29" s="434"/>
      <c r="X29" s="474" t="s">
        <v>386</v>
      </c>
      <c r="Y29" s="475"/>
      <c r="Z29" s="475"/>
      <c r="AA29" s="475"/>
      <c r="AB29" s="475"/>
      <c r="AC29" s="476"/>
    </row>
    <row r="30" spans="1:35" ht="14" thickBot="1">
      <c r="A30" s="420"/>
      <c r="B30" s="421"/>
      <c r="C30" s="421"/>
      <c r="D30" s="428" t="s">
        <v>387</v>
      </c>
      <c r="E30" s="429"/>
      <c r="F30" s="429"/>
      <c r="G30" s="430"/>
      <c r="H30" s="431"/>
      <c r="I30" s="431"/>
      <c r="J30" s="431"/>
      <c r="K30" s="431"/>
      <c r="L30" s="431"/>
      <c r="M30" s="431"/>
      <c r="N30" s="431"/>
      <c r="O30" s="431"/>
      <c r="P30" s="431"/>
      <c r="Q30" s="431"/>
      <c r="R30" s="431"/>
      <c r="S30" s="431"/>
      <c r="T30" s="435"/>
      <c r="U30" s="436"/>
      <c r="V30" s="436"/>
      <c r="W30" s="437"/>
      <c r="X30" s="477"/>
      <c r="Y30" s="478"/>
      <c r="Z30" s="478"/>
      <c r="AA30" s="478"/>
      <c r="AB30" s="478"/>
      <c r="AC30" s="479"/>
    </row>
    <row r="31" spans="1:35" ht="13.5">
      <c r="A31" s="418" t="s">
        <v>388</v>
      </c>
      <c r="B31" s="419"/>
      <c r="C31" s="419"/>
      <c r="D31" s="439" t="s">
        <v>384</v>
      </c>
      <c r="E31" s="440"/>
      <c r="F31" s="440"/>
      <c r="G31" s="441"/>
      <c r="H31" s="442"/>
      <c r="I31" s="442"/>
      <c r="J31" s="442"/>
      <c r="K31" s="442"/>
      <c r="L31" s="442"/>
      <c r="M31" s="442"/>
      <c r="N31" s="442"/>
      <c r="O31" s="442"/>
      <c r="P31" s="442"/>
      <c r="Q31" s="442"/>
      <c r="R31" s="442"/>
      <c r="S31" s="442"/>
      <c r="T31" s="432" t="s">
        <v>385</v>
      </c>
      <c r="U31" s="433"/>
      <c r="V31" s="433"/>
      <c r="W31" s="434"/>
      <c r="X31" s="474" t="s">
        <v>386</v>
      </c>
      <c r="Y31" s="475"/>
      <c r="Z31" s="475"/>
      <c r="AA31" s="475"/>
      <c r="AB31" s="475"/>
      <c r="AC31" s="476"/>
    </row>
    <row r="32" spans="1:35" ht="14" thickBot="1">
      <c r="A32" s="420"/>
      <c r="B32" s="421"/>
      <c r="C32" s="421"/>
      <c r="D32" s="428" t="s">
        <v>387</v>
      </c>
      <c r="E32" s="429"/>
      <c r="F32" s="429"/>
      <c r="G32" s="430"/>
      <c r="H32" s="431"/>
      <c r="I32" s="431"/>
      <c r="J32" s="431"/>
      <c r="K32" s="431"/>
      <c r="L32" s="431"/>
      <c r="M32" s="431"/>
      <c r="N32" s="431"/>
      <c r="O32" s="431"/>
      <c r="P32" s="431"/>
      <c r="Q32" s="431"/>
      <c r="R32" s="431"/>
      <c r="S32" s="431"/>
      <c r="T32" s="435"/>
      <c r="U32" s="436"/>
      <c r="V32" s="436"/>
      <c r="W32" s="437"/>
      <c r="X32" s="477"/>
      <c r="Y32" s="478"/>
      <c r="Z32" s="478"/>
      <c r="AA32" s="478"/>
      <c r="AB32" s="478"/>
      <c r="AC32" s="479"/>
    </row>
    <row r="34" spans="1:34" ht="19.5">
      <c r="A34" s="5" t="s">
        <v>389</v>
      </c>
      <c r="B34" s="5"/>
      <c r="C34" s="2"/>
      <c r="D34" s="2" t="s">
        <v>390</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3.5">
      <c r="A35" s="410" t="s">
        <v>391</v>
      </c>
      <c r="B35" s="410"/>
      <c r="C35" s="410"/>
      <c r="D35" s="410"/>
      <c r="E35" s="410"/>
      <c r="F35" s="410"/>
      <c r="G35" s="58"/>
      <c r="H35" s="410" t="s">
        <v>392</v>
      </c>
      <c r="I35" s="410"/>
      <c r="J35" s="410"/>
      <c r="K35" s="410"/>
      <c r="L35" s="410"/>
      <c r="M35" s="410"/>
      <c r="N35" s="353" t="s">
        <v>393</v>
      </c>
      <c r="O35" s="354"/>
      <c r="P35" s="354"/>
      <c r="Q35" s="354"/>
      <c r="R35" s="354"/>
      <c r="S35" s="354"/>
      <c r="T35" s="354"/>
      <c r="U35" s="354"/>
      <c r="V35" s="354"/>
      <c r="W35" s="354"/>
      <c r="X35" s="354"/>
      <c r="Y35" s="354"/>
      <c r="Z35" s="354"/>
      <c r="AA35" s="354"/>
      <c r="AB35" s="354"/>
      <c r="AC35" s="354"/>
      <c r="AD35" s="354"/>
      <c r="AE35" s="354"/>
      <c r="AF35" s="355"/>
      <c r="AG35" s="2"/>
      <c r="AH35" s="2"/>
    </row>
    <row r="36" spans="1:34" ht="14.25" customHeight="1">
      <c r="A36" s="376"/>
      <c r="B36" s="376"/>
      <c r="C36" s="408" t="s">
        <v>373</v>
      </c>
      <c r="D36" s="376"/>
      <c r="E36" s="376"/>
      <c r="F36" s="408" t="s">
        <v>374</v>
      </c>
      <c r="G36" s="409" t="s">
        <v>394</v>
      </c>
      <c r="H36" s="376"/>
      <c r="I36" s="376"/>
      <c r="J36" s="408" t="s">
        <v>373</v>
      </c>
      <c r="K36" s="376"/>
      <c r="L36" s="376"/>
      <c r="M36" s="408" t="s">
        <v>374</v>
      </c>
      <c r="N36" s="468"/>
      <c r="O36" s="407"/>
      <c r="P36" s="407"/>
      <c r="Q36" s="407"/>
      <c r="R36" s="407"/>
      <c r="S36" s="407"/>
      <c r="T36" s="407"/>
      <c r="U36" s="407"/>
      <c r="V36" s="407"/>
      <c r="W36" s="407"/>
      <c r="X36" s="407"/>
      <c r="Y36" s="407"/>
      <c r="Z36" s="407"/>
      <c r="AA36" s="407"/>
      <c r="AB36" s="407"/>
      <c r="AC36" s="407"/>
      <c r="AD36" s="407"/>
      <c r="AE36" s="407"/>
      <c r="AF36" s="407"/>
      <c r="AG36" s="2"/>
      <c r="AH36" s="2"/>
    </row>
    <row r="37" spans="1:34" ht="13.5">
      <c r="A37" s="376"/>
      <c r="B37" s="376"/>
      <c r="C37" s="408"/>
      <c r="D37" s="376"/>
      <c r="E37" s="376"/>
      <c r="F37" s="408"/>
      <c r="G37" s="409"/>
      <c r="H37" s="376"/>
      <c r="I37" s="376"/>
      <c r="J37" s="408"/>
      <c r="K37" s="376"/>
      <c r="L37" s="376"/>
      <c r="M37" s="408"/>
      <c r="N37" s="407"/>
      <c r="O37" s="407"/>
      <c r="P37" s="407"/>
      <c r="Q37" s="407"/>
      <c r="R37" s="407"/>
      <c r="S37" s="407"/>
      <c r="T37" s="407"/>
      <c r="U37" s="407"/>
      <c r="V37" s="407"/>
      <c r="W37" s="407"/>
      <c r="X37" s="407"/>
      <c r="Y37" s="407"/>
      <c r="Z37" s="407"/>
      <c r="AA37" s="407"/>
      <c r="AB37" s="407"/>
      <c r="AC37" s="407"/>
      <c r="AD37" s="407"/>
      <c r="AE37" s="407"/>
      <c r="AF37" s="407"/>
      <c r="AG37" s="2"/>
      <c r="AH37" s="2"/>
    </row>
    <row r="38" spans="1:34" ht="14.25" customHeight="1">
      <c r="A38" s="376"/>
      <c r="B38" s="376"/>
      <c r="C38" s="408" t="s">
        <v>373</v>
      </c>
      <c r="D38" s="376"/>
      <c r="E38" s="376"/>
      <c r="F38" s="408" t="s">
        <v>374</v>
      </c>
      <c r="G38" s="409" t="s">
        <v>394</v>
      </c>
      <c r="H38" s="376"/>
      <c r="I38" s="376"/>
      <c r="J38" s="408" t="s">
        <v>373</v>
      </c>
      <c r="K38" s="376"/>
      <c r="L38" s="376"/>
      <c r="M38" s="408" t="s">
        <v>374</v>
      </c>
      <c r="N38" s="468"/>
      <c r="O38" s="407"/>
      <c r="P38" s="407"/>
      <c r="Q38" s="407"/>
      <c r="R38" s="407"/>
      <c r="S38" s="407"/>
      <c r="T38" s="407"/>
      <c r="U38" s="407"/>
      <c r="V38" s="407"/>
      <c r="W38" s="407"/>
      <c r="X38" s="407"/>
      <c r="Y38" s="407"/>
      <c r="Z38" s="407"/>
      <c r="AA38" s="407"/>
      <c r="AB38" s="407"/>
      <c r="AC38" s="407"/>
      <c r="AD38" s="407"/>
      <c r="AE38" s="407"/>
      <c r="AF38" s="407"/>
      <c r="AG38" s="2"/>
      <c r="AH38" s="2"/>
    </row>
    <row r="39" spans="1:34" ht="13.5">
      <c r="A39" s="376"/>
      <c r="B39" s="376"/>
      <c r="C39" s="408"/>
      <c r="D39" s="376"/>
      <c r="E39" s="376"/>
      <c r="F39" s="408"/>
      <c r="G39" s="409"/>
      <c r="H39" s="376"/>
      <c r="I39" s="376"/>
      <c r="J39" s="408"/>
      <c r="K39" s="376"/>
      <c r="L39" s="376"/>
      <c r="M39" s="408"/>
      <c r="N39" s="407"/>
      <c r="O39" s="407"/>
      <c r="P39" s="407"/>
      <c r="Q39" s="407"/>
      <c r="R39" s="407"/>
      <c r="S39" s="407"/>
      <c r="T39" s="407"/>
      <c r="U39" s="407"/>
      <c r="V39" s="407"/>
      <c r="W39" s="407"/>
      <c r="X39" s="407"/>
      <c r="Y39" s="407"/>
      <c r="Z39" s="407"/>
      <c r="AA39" s="407"/>
      <c r="AB39" s="407"/>
      <c r="AC39" s="407"/>
      <c r="AD39" s="407"/>
      <c r="AE39" s="407"/>
      <c r="AF39" s="407"/>
      <c r="AG39" s="2"/>
      <c r="AH39" s="2"/>
    </row>
    <row r="40" spans="1:34" ht="14.25" customHeight="1">
      <c r="A40" s="376"/>
      <c r="B40" s="376"/>
      <c r="C40" s="408" t="s">
        <v>373</v>
      </c>
      <c r="D40" s="376"/>
      <c r="E40" s="376"/>
      <c r="F40" s="408" t="s">
        <v>374</v>
      </c>
      <c r="G40" s="409" t="s">
        <v>394</v>
      </c>
      <c r="H40" s="376"/>
      <c r="I40" s="376"/>
      <c r="J40" s="408" t="s">
        <v>373</v>
      </c>
      <c r="K40" s="376"/>
      <c r="L40" s="376"/>
      <c r="M40" s="408" t="s">
        <v>374</v>
      </c>
      <c r="N40" s="468"/>
      <c r="O40" s="407"/>
      <c r="P40" s="407"/>
      <c r="Q40" s="407"/>
      <c r="R40" s="407"/>
      <c r="S40" s="407"/>
      <c r="T40" s="407"/>
      <c r="U40" s="407"/>
      <c r="V40" s="407"/>
      <c r="W40" s="407"/>
      <c r="X40" s="407"/>
      <c r="Y40" s="407"/>
      <c r="Z40" s="407"/>
      <c r="AA40" s="407"/>
      <c r="AB40" s="407"/>
      <c r="AC40" s="407"/>
      <c r="AD40" s="407"/>
      <c r="AE40" s="407"/>
      <c r="AF40" s="407"/>
      <c r="AG40" s="2"/>
      <c r="AH40" s="2"/>
    </row>
    <row r="41" spans="1:34" ht="13.5">
      <c r="A41" s="376"/>
      <c r="B41" s="376"/>
      <c r="C41" s="408"/>
      <c r="D41" s="376"/>
      <c r="E41" s="376"/>
      <c r="F41" s="408"/>
      <c r="G41" s="409"/>
      <c r="H41" s="376"/>
      <c r="I41" s="376"/>
      <c r="J41" s="408"/>
      <c r="K41" s="376"/>
      <c r="L41" s="376"/>
      <c r="M41" s="408"/>
      <c r="N41" s="407"/>
      <c r="O41" s="407"/>
      <c r="P41" s="407"/>
      <c r="Q41" s="407"/>
      <c r="R41" s="407"/>
      <c r="S41" s="407"/>
      <c r="T41" s="407"/>
      <c r="U41" s="407"/>
      <c r="V41" s="407"/>
      <c r="W41" s="407"/>
      <c r="X41" s="407"/>
      <c r="Y41" s="407"/>
      <c r="Z41" s="407"/>
      <c r="AA41" s="407"/>
      <c r="AB41" s="407"/>
      <c r="AC41" s="407"/>
      <c r="AD41" s="407"/>
      <c r="AE41" s="407"/>
      <c r="AF41" s="407"/>
      <c r="AG41" s="2"/>
      <c r="AH41" s="2"/>
    </row>
    <row r="42" spans="1:34" ht="14.25" customHeight="1">
      <c r="A42" s="376"/>
      <c r="B42" s="376"/>
      <c r="C42" s="408" t="s">
        <v>373</v>
      </c>
      <c r="D42" s="376"/>
      <c r="E42" s="376"/>
      <c r="F42" s="408" t="s">
        <v>374</v>
      </c>
      <c r="G42" s="409" t="s">
        <v>394</v>
      </c>
      <c r="H42" s="376"/>
      <c r="I42" s="376"/>
      <c r="J42" s="408" t="s">
        <v>373</v>
      </c>
      <c r="K42" s="376"/>
      <c r="L42" s="376"/>
      <c r="M42" s="408" t="s">
        <v>374</v>
      </c>
      <c r="N42" s="407"/>
      <c r="O42" s="407"/>
      <c r="P42" s="407"/>
      <c r="Q42" s="407"/>
      <c r="R42" s="407"/>
      <c r="S42" s="407"/>
      <c r="T42" s="407"/>
      <c r="U42" s="407"/>
      <c r="V42" s="407"/>
      <c r="W42" s="407"/>
      <c r="X42" s="407"/>
      <c r="Y42" s="407"/>
      <c r="Z42" s="407"/>
      <c r="AA42" s="407"/>
      <c r="AB42" s="407"/>
      <c r="AC42" s="407"/>
      <c r="AD42" s="407"/>
      <c r="AE42" s="407"/>
      <c r="AF42" s="407"/>
      <c r="AG42" s="2"/>
      <c r="AH42" s="2"/>
    </row>
    <row r="43" spans="1:34" ht="13.5">
      <c r="A43" s="376"/>
      <c r="B43" s="376"/>
      <c r="C43" s="408"/>
      <c r="D43" s="376"/>
      <c r="E43" s="376"/>
      <c r="F43" s="408"/>
      <c r="G43" s="409"/>
      <c r="H43" s="376"/>
      <c r="I43" s="376"/>
      <c r="J43" s="408"/>
      <c r="K43" s="376"/>
      <c r="L43" s="376"/>
      <c r="M43" s="408"/>
      <c r="N43" s="407"/>
      <c r="O43" s="407"/>
      <c r="P43" s="407"/>
      <c r="Q43" s="407"/>
      <c r="R43" s="407"/>
      <c r="S43" s="407"/>
      <c r="T43" s="407"/>
      <c r="U43" s="407"/>
      <c r="V43" s="407"/>
      <c r="W43" s="407"/>
      <c r="X43" s="407"/>
      <c r="Y43" s="407"/>
      <c r="Z43" s="407"/>
      <c r="AA43" s="407"/>
      <c r="AB43" s="407"/>
      <c r="AC43" s="407"/>
      <c r="AD43" s="407"/>
      <c r="AE43" s="407"/>
      <c r="AF43" s="407"/>
      <c r="AG43" s="2"/>
      <c r="AH43" s="2"/>
    </row>
    <row r="44" spans="1:34" ht="14.25" customHeight="1">
      <c r="A44" s="376"/>
      <c r="B44" s="376"/>
      <c r="C44" s="408" t="s">
        <v>373</v>
      </c>
      <c r="D44" s="376"/>
      <c r="E44" s="376"/>
      <c r="F44" s="408" t="s">
        <v>374</v>
      </c>
      <c r="G44" s="409" t="s">
        <v>394</v>
      </c>
      <c r="H44" s="376"/>
      <c r="I44" s="376"/>
      <c r="J44" s="408" t="s">
        <v>373</v>
      </c>
      <c r="K44" s="376"/>
      <c r="L44" s="376"/>
      <c r="M44" s="408" t="s">
        <v>374</v>
      </c>
      <c r="N44" s="407"/>
      <c r="O44" s="407"/>
      <c r="P44" s="407"/>
      <c r="Q44" s="407"/>
      <c r="R44" s="407"/>
      <c r="S44" s="407"/>
      <c r="T44" s="407"/>
      <c r="U44" s="407"/>
      <c r="V44" s="407"/>
      <c r="W44" s="407"/>
      <c r="X44" s="407"/>
      <c r="Y44" s="407"/>
      <c r="Z44" s="407"/>
      <c r="AA44" s="407"/>
      <c r="AB44" s="407"/>
      <c r="AC44" s="407"/>
      <c r="AD44" s="407"/>
      <c r="AE44" s="407"/>
      <c r="AF44" s="407"/>
      <c r="AG44" s="2"/>
      <c r="AH44" s="2"/>
    </row>
    <row r="45" spans="1:34" ht="13.5">
      <c r="A45" s="376"/>
      <c r="B45" s="376"/>
      <c r="C45" s="408"/>
      <c r="D45" s="376"/>
      <c r="E45" s="376"/>
      <c r="F45" s="408"/>
      <c r="G45" s="409"/>
      <c r="H45" s="376"/>
      <c r="I45" s="376"/>
      <c r="J45" s="408"/>
      <c r="K45" s="376"/>
      <c r="L45" s="376"/>
      <c r="M45" s="408"/>
      <c r="N45" s="407"/>
      <c r="O45" s="407"/>
      <c r="P45" s="407"/>
      <c r="Q45" s="407"/>
      <c r="R45" s="407"/>
      <c r="S45" s="407"/>
      <c r="T45" s="407"/>
      <c r="U45" s="407"/>
      <c r="V45" s="407"/>
      <c r="W45" s="407"/>
      <c r="X45" s="407"/>
      <c r="Y45" s="407"/>
      <c r="Z45" s="407"/>
      <c r="AA45" s="407"/>
      <c r="AB45" s="407"/>
      <c r="AC45" s="407"/>
      <c r="AD45" s="407"/>
      <c r="AE45" s="407"/>
      <c r="AF45" s="407"/>
      <c r="AG45" s="2"/>
      <c r="AH45" s="2"/>
    </row>
    <row r="46" spans="1:34" ht="13.5">
      <c r="A46" s="449" t="s">
        <v>395</v>
      </c>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2"/>
      <c r="AH46" s="2"/>
    </row>
    <row r="47" spans="1:34" ht="14.25" customHeight="1">
      <c r="A47" s="376"/>
      <c r="B47" s="376"/>
      <c r="C47" s="408" t="s">
        <v>373</v>
      </c>
      <c r="D47" s="376"/>
      <c r="E47" s="376"/>
      <c r="F47" s="408" t="s">
        <v>374</v>
      </c>
      <c r="G47" s="409" t="s">
        <v>394</v>
      </c>
      <c r="H47" s="376"/>
      <c r="I47" s="376"/>
      <c r="J47" s="408" t="s">
        <v>373</v>
      </c>
      <c r="K47" s="376"/>
      <c r="L47" s="376"/>
      <c r="M47" s="408" t="s">
        <v>374</v>
      </c>
      <c r="N47" s="469"/>
      <c r="O47" s="469"/>
      <c r="P47" s="469"/>
      <c r="Q47" s="469"/>
      <c r="R47" s="469"/>
      <c r="S47" s="469"/>
      <c r="T47" s="469"/>
      <c r="U47" s="469"/>
      <c r="V47" s="469"/>
      <c r="W47" s="469"/>
      <c r="X47" s="469"/>
      <c r="Y47" s="469"/>
      <c r="Z47" s="469"/>
      <c r="AA47" s="469"/>
      <c r="AB47" s="469"/>
      <c r="AC47" s="469"/>
      <c r="AD47" s="469"/>
      <c r="AE47" s="469"/>
      <c r="AF47" s="469"/>
      <c r="AG47" s="2"/>
      <c r="AH47" s="2"/>
    </row>
    <row r="48" spans="1:34" ht="13.5">
      <c r="A48" s="376"/>
      <c r="B48" s="376"/>
      <c r="C48" s="408"/>
      <c r="D48" s="376"/>
      <c r="E48" s="376"/>
      <c r="F48" s="408"/>
      <c r="G48" s="409"/>
      <c r="H48" s="376"/>
      <c r="I48" s="376"/>
      <c r="J48" s="408"/>
      <c r="K48" s="376"/>
      <c r="L48" s="376"/>
      <c r="M48" s="408"/>
      <c r="N48" s="469"/>
      <c r="O48" s="469"/>
      <c r="P48" s="469"/>
      <c r="Q48" s="469"/>
      <c r="R48" s="469"/>
      <c r="S48" s="469"/>
      <c r="T48" s="469"/>
      <c r="U48" s="469"/>
      <c r="V48" s="469"/>
      <c r="W48" s="469"/>
      <c r="X48" s="469"/>
      <c r="Y48" s="469"/>
      <c r="Z48" s="469"/>
      <c r="AA48" s="469"/>
      <c r="AB48" s="469"/>
      <c r="AC48" s="469"/>
      <c r="AD48" s="469"/>
      <c r="AE48" s="469"/>
      <c r="AF48" s="469"/>
      <c r="AG48" s="7"/>
      <c r="AH48" s="7"/>
    </row>
    <row r="49" spans="1:34" ht="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3.5">
      <c r="A50" s="449" t="s">
        <v>396</v>
      </c>
      <c r="B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2"/>
      <c r="AH50" s="2"/>
    </row>
    <row r="51" spans="1:34" ht="14.25" customHeight="1">
      <c r="A51" s="376"/>
      <c r="B51" s="376"/>
      <c r="C51" s="408" t="s">
        <v>373</v>
      </c>
      <c r="D51" s="376"/>
      <c r="E51" s="376"/>
      <c r="F51" s="408" t="s">
        <v>374</v>
      </c>
      <c r="G51" s="409" t="s">
        <v>394</v>
      </c>
      <c r="H51" s="376"/>
      <c r="I51" s="376"/>
      <c r="J51" s="408" t="s">
        <v>373</v>
      </c>
      <c r="K51" s="376"/>
      <c r="L51" s="376"/>
      <c r="M51" s="408" t="s">
        <v>374</v>
      </c>
      <c r="N51" s="407"/>
      <c r="O51" s="407"/>
      <c r="P51" s="407"/>
      <c r="Q51" s="407"/>
      <c r="R51" s="407"/>
      <c r="S51" s="407"/>
      <c r="T51" s="407"/>
      <c r="U51" s="407"/>
      <c r="V51" s="407"/>
      <c r="W51" s="407"/>
      <c r="X51" s="407"/>
      <c r="Y51" s="407"/>
      <c r="Z51" s="407"/>
      <c r="AA51" s="407"/>
      <c r="AB51" s="407"/>
      <c r="AC51" s="407"/>
      <c r="AD51" s="407"/>
      <c r="AE51" s="407"/>
      <c r="AF51" s="407"/>
      <c r="AG51" s="2"/>
      <c r="AH51" s="2"/>
    </row>
    <row r="52" spans="1:34" ht="13.5">
      <c r="A52" s="376"/>
      <c r="B52" s="376"/>
      <c r="C52" s="408"/>
      <c r="D52" s="376"/>
      <c r="E52" s="376"/>
      <c r="F52" s="408"/>
      <c r="G52" s="409"/>
      <c r="H52" s="376"/>
      <c r="I52" s="376"/>
      <c r="J52" s="408"/>
      <c r="K52" s="376"/>
      <c r="L52" s="376"/>
      <c r="M52" s="408"/>
      <c r="N52" s="407"/>
      <c r="O52" s="407"/>
      <c r="P52" s="407"/>
      <c r="Q52" s="407"/>
      <c r="R52" s="407"/>
      <c r="S52" s="407"/>
      <c r="T52" s="407"/>
      <c r="U52" s="407"/>
      <c r="V52" s="407"/>
      <c r="W52" s="407"/>
      <c r="X52" s="407"/>
      <c r="Y52" s="407"/>
      <c r="Z52" s="407"/>
      <c r="AA52" s="407"/>
      <c r="AB52" s="407"/>
      <c r="AC52" s="407"/>
      <c r="AD52" s="407"/>
      <c r="AE52" s="407"/>
      <c r="AF52" s="407"/>
      <c r="AG52" s="7"/>
      <c r="AH52" s="7"/>
    </row>
    <row r="53" spans="1:34" ht="14.25" customHeight="1">
      <c r="A53" s="376"/>
      <c r="B53" s="376"/>
      <c r="C53" s="408" t="s">
        <v>373</v>
      </c>
      <c r="D53" s="376"/>
      <c r="E53" s="376"/>
      <c r="F53" s="408" t="s">
        <v>374</v>
      </c>
      <c r="G53" s="409" t="s">
        <v>394</v>
      </c>
      <c r="H53" s="376"/>
      <c r="I53" s="376"/>
      <c r="J53" s="408" t="s">
        <v>373</v>
      </c>
      <c r="K53" s="376"/>
      <c r="L53" s="376"/>
      <c r="M53" s="408" t="s">
        <v>374</v>
      </c>
      <c r="N53" s="407"/>
      <c r="O53" s="407"/>
      <c r="P53" s="407"/>
      <c r="Q53" s="407"/>
      <c r="R53" s="407"/>
      <c r="S53" s="407"/>
      <c r="T53" s="407"/>
      <c r="U53" s="407"/>
      <c r="V53" s="407"/>
      <c r="W53" s="407"/>
      <c r="X53" s="407"/>
      <c r="Y53" s="407"/>
      <c r="Z53" s="407"/>
      <c r="AA53" s="407"/>
      <c r="AB53" s="407"/>
      <c r="AC53" s="407"/>
      <c r="AD53" s="407"/>
      <c r="AE53" s="407"/>
      <c r="AF53" s="407"/>
      <c r="AG53" s="2"/>
      <c r="AH53" s="2"/>
    </row>
    <row r="54" spans="1:34" ht="13.5">
      <c r="A54" s="376"/>
      <c r="B54" s="376"/>
      <c r="C54" s="408"/>
      <c r="D54" s="376"/>
      <c r="E54" s="376"/>
      <c r="F54" s="408"/>
      <c r="G54" s="409"/>
      <c r="H54" s="376"/>
      <c r="I54" s="376"/>
      <c r="J54" s="408"/>
      <c r="K54" s="376"/>
      <c r="L54" s="376"/>
      <c r="M54" s="408"/>
      <c r="N54" s="407"/>
      <c r="O54" s="407"/>
      <c r="P54" s="407"/>
      <c r="Q54" s="407"/>
      <c r="R54" s="407"/>
      <c r="S54" s="407"/>
      <c r="T54" s="407"/>
      <c r="U54" s="407"/>
      <c r="V54" s="407"/>
      <c r="W54" s="407"/>
      <c r="X54" s="407"/>
      <c r="Y54" s="407"/>
      <c r="Z54" s="407"/>
      <c r="AA54" s="407"/>
      <c r="AB54" s="407"/>
      <c r="AC54" s="407"/>
      <c r="AD54" s="407"/>
      <c r="AE54" s="407"/>
      <c r="AF54" s="407"/>
      <c r="AG54" s="7"/>
      <c r="AH54" s="7"/>
    </row>
    <row r="55" spans="1:34" ht="14.25" customHeight="1">
      <c r="A55" s="376"/>
      <c r="B55" s="376"/>
      <c r="C55" s="408" t="s">
        <v>373</v>
      </c>
      <c r="D55" s="376"/>
      <c r="E55" s="376"/>
      <c r="F55" s="408" t="s">
        <v>374</v>
      </c>
      <c r="G55" s="409" t="s">
        <v>394</v>
      </c>
      <c r="H55" s="376"/>
      <c r="I55" s="376"/>
      <c r="J55" s="408" t="s">
        <v>373</v>
      </c>
      <c r="K55" s="376"/>
      <c r="L55" s="376"/>
      <c r="M55" s="408" t="s">
        <v>374</v>
      </c>
      <c r="N55" s="407"/>
      <c r="O55" s="407"/>
      <c r="P55" s="407"/>
      <c r="Q55" s="407"/>
      <c r="R55" s="407"/>
      <c r="S55" s="407"/>
      <c r="T55" s="407"/>
      <c r="U55" s="407"/>
      <c r="V55" s="407"/>
      <c r="W55" s="407"/>
      <c r="X55" s="407"/>
      <c r="Y55" s="407"/>
      <c r="Z55" s="407"/>
      <c r="AA55" s="407"/>
      <c r="AB55" s="407"/>
      <c r="AC55" s="407"/>
      <c r="AD55" s="407"/>
      <c r="AE55" s="407"/>
      <c r="AF55" s="407"/>
      <c r="AG55" s="2"/>
      <c r="AH55" s="2"/>
    </row>
    <row r="56" spans="1:34" ht="13.5">
      <c r="A56" s="376"/>
      <c r="B56" s="376"/>
      <c r="C56" s="408"/>
      <c r="D56" s="376"/>
      <c r="E56" s="376"/>
      <c r="F56" s="408"/>
      <c r="G56" s="409"/>
      <c r="H56" s="376"/>
      <c r="I56" s="376"/>
      <c r="J56" s="408"/>
      <c r="K56" s="376"/>
      <c r="L56" s="376"/>
      <c r="M56" s="408"/>
      <c r="N56" s="407"/>
      <c r="O56" s="407"/>
      <c r="P56" s="407"/>
      <c r="Q56" s="407"/>
      <c r="R56" s="407"/>
      <c r="S56" s="407"/>
      <c r="T56" s="407"/>
      <c r="U56" s="407"/>
      <c r="V56" s="407"/>
      <c r="W56" s="407"/>
      <c r="X56" s="407"/>
      <c r="Y56" s="407"/>
      <c r="Z56" s="407"/>
      <c r="AA56" s="407"/>
      <c r="AB56" s="407"/>
      <c r="AC56" s="407"/>
      <c r="AD56" s="407"/>
      <c r="AE56" s="407"/>
      <c r="AF56" s="407"/>
      <c r="AG56" s="7"/>
      <c r="AH56" s="7"/>
    </row>
    <row r="58" spans="1:34" ht="13.5">
      <c r="A58" s="449" t="s">
        <v>397</v>
      </c>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row>
    <row r="59" spans="1:34" ht="13.5" customHeight="1">
      <c r="A59" s="473" t="s">
        <v>386</v>
      </c>
      <c r="B59" s="473"/>
      <c r="C59" s="473"/>
      <c r="D59" s="473"/>
      <c r="E59" s="473"/>
      <c r="F59" s="473"/>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row>
    <row r="60" spans="1:34" ht="14.25" customHeight="1">
      <c r="A60" s="473"/>
      <c r="B60" s="473"/>
      <c r="C60" s="473"/>
      <c r="D60" s="473"/>
      <c r="E60" s="473"/>
      <c r="F60" s="473"/>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row>
    <row r="61" spans="1:34" ht="13.5" customHeight="1">
      <c r="A61" s="473" t="s">
        <v>386</v>
      </c>
      <c r="B61" s="473"/>
      <c r="C61" s="473"/>
      <c r="D61" s="473"/>
      <c r="E61" s="473"/>
      <c r="F61" s="473"/>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row>
    <row r="62" spans="1:34" ht="14.25" customHeight="1">
      <c r="A62" s="473"/>
      <c r="B62" s="473"/>
      <c r="C62" s="473"/>
      <c r="D62" s="473"/>
      <c r="E62" s="473"/>
      <c r="F62" s="473"/>
      <c r="G62" s="472"/>
      <c r="H62" s="472"/>
      <c r="I62" s="472"/>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2"/>
    </row>
    <row r="63" spans="1:34" ht="13.5" customHeight="1">
      <c r="A63" s="473" t="s">
        <v>386</v>
      </c>
      <c r="B63" s="473"/>
      <c r="C63" s="473"/>
      <c r="D63" s="473"/>
      <c r="E63" s="473"/>
      <c r="F63" s="473"/>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2"/>
      <c r="AF63" s="472"/>
    </row>
    <row r="64" spans="1:34" ht="14.25" customHeight="1">
      <c r="A64" s="473"/>
      <c r="B64" s="473"/>
      <c r="C64" s="473"/>
      <c r="D64" s="473"/>
      <c r="E64" s="473"/>
      <c r="F64" s="473"/>
      <c r="G64" s="472"/>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row>
  </sheetData>
  <sheetProtection formatColumns="0" formatRows="0" insertColumns="0" insertRows="0" deleteColumns="0" deleteRows="0"/>
  <customSheetViews>
    <customSheetView guid="{3F53AC2D-B85F-4157-BF89-65B24AE7942F}" scale="70" showPageBreaks="1" zeroValues="0" fitToPage="1" printArea="1" view="pageBreakPreview">
      <selection activeCell="AA7" sqref="AA7:AF8"/>
      <pageMargins left="0" right="0" top="0" bottom="0" header="0" footer="0"/>
      <pageSetup paperSize="9" scale="82" orientation="portrait" r:id="rId1"/>
    </customSheetView>
    <customSheetView guid="{3E35AAB7-4578-42FA-82DC-9186684AD379}" scale="90" showPageBreaks="1" zeroValues="0" fitToPage="1" printArea="1">
      <selection activeCell="AA7" sqref="AA7:AF8"/>
      <pageMargins left="0" right="0" top="0" bottom="0" header="0" footer="0"/>
      <pageSetup paperSize="9" scale="82" orientation="portrait" r:id="rId2"/>
    </customSheetView>
  </customSheetViews>
  <mergeCells count="193">
    <mergeCell ref="G61:AF62"/>
    <mergeCell ref="G63:AF64"/>
    <mergeCell ref="A61:F62"/>
    <mergeCell ref="A63:F64"/>
    <mergeCell ref="M55:M56"/>
    <mergeCell ref="N55:AF56"/>
    <mergeCell ref="X29:AC30"/>
    <mergeCell ref="X31:AC32"/>
    <mergeCell ref="A59:F60"/>
    <mergeCell ref="G59:AF60"/>
    <mergeCell ref="N51:AF52"/>
    <mergeCell ref="H44:I45"/>
    <mergeCell ref="J44:J45"/>
    <mergeCell ref="N35:AF35"/>
    <mergeCell ref="A58:AF58"/>
    <mergeCell ref="H47:I48"/>
    <mergeCell ref="J47:J48"/>
    <mergeCell ref="K47:L48"/>
    <mergeCell ref="M47:M48"/>
    <mergeCell ref="T31:W32"/>
    <mergeCell ref="M51:M52"/>
    <mergeCell ref="D47:E48"/>
    <mergeCell ref="F47:F48"/>
    <mergeCell ref="G47:G48"/>
    <mergeCell ref="A2:AF2"/>
    <mergeCell ref="H55:I56"/>
    <mergeCell ref="J55:J56"/>
    <mergeCell ref="K55:L56"/>
    <mergeCell ref="A44:B45"/>
    <mergeCell ref="N36:AF37"/>
    <mergeCell ref="N38:AF39"/>
    <mergeCell ref="N40:AF41"/>
    <mergeCell ref="N42:AF43"/>
    <mergeCell ref="N44:AF45"/>
    <mergeCell ref="N47:AF48"/>
    <mergeCell ref="A50:AF50"/>
    <mergeCell ref="A51:B52"/>
    <mergeCell ref="C51:C52"/>
    <mergeCell ref="D51:E52"/>
    <mergeCell ref="F51:F52"/>
    <mergeCell ref="G51:G52"/>
    <mergeCell ref="H51:I52"/>
    <mergeCell ref="J51:J52"/>
    <mergeCell ref="K51:L52"/>
    <mergeCell ref="A47:B48"/>
    <mergeCell ref="Z19:AA19"/>
    <mergeCell ref="A16:C17"/>
    <mergeCell ref="D18:V19"/>
    <mergeCell ref="G42:G43"/>
    <mergeCell ref="J42:J43"/>
    <mergeCell ref="K42:L43"/>
    <mergeCell ref="M42:M43"/>
    <mergeCell ref="H42:I43"/>
    <mergeCell ref="A46:AF46"/>
    <mergeCell ref="C47:C48"/>
    <mergeCell ref="A1:AF1"/>
    <mergeCell ref="A10:C12"/>
    <mergeCell ref="W26:X26"/>
    <mergeCell ref="Z26:AA26"/>
    <mergeCell ref="AC26:AF26"/>
    <mergeCell ref="W27:X27"/>
    <mergeCell ref="Z27:AA27"/>
    <mergeCell ref="D20:V20"/>
    <mergeCell ref="D21:V21"/>
    <mergeCell ref="Z20:AA20"/>
    <mergeCell ref="D16:V17"/>
    <mergeCell ref="W20:X20"/>
    <mergeCell ref="A20:C21"/>
    <mergeCell ref="A18:C19"/>
    <mergeCell ref="W18:X18"/>
    <mergeCell ref="Z18:AA18"/>
    <mergeCell ref="D6:M6"/>
    <mergeCell ref="A22:C23"/>
    <mergeCell ref="AC27:AF27"/>
    <mergeCell ref="AC24:AF24"/>
    <mergeCell ref="AC20:AF20"/>
    <mergeCell ref="W21:X21"/>
    <mergeCell ref="D23:V23"/>
    <mergeCell ref="W23:X23"/>
    <mergeCell ref="Z21:AA21"/>
    <mergeCell ref="AC21:AF21"/>
    <mergeCell ref="AC25:AF25"/>
    <mergeCell ref="D24:V25"/>
    <mergeCell ref="A55:B56"/>
    <mergeCell ref="C55:C56"/>
    <mergeCell ref="D55:E56"/>
    <mergeCell ref="F55:F56"/>
    <mergeCell ref="G55:G56"/>
    <mergeCell ref="A31:C32"/>
    <mergeCell ref="D32:G32"/>
    <mergeCell ref="H32:S32"/>
    <mergeCell ref="H31:S31"/>
    <mergeCell ref="D31:G31"/>
    <mergeCell ref="H38:I39"/>
    <mergeCell ref="J38:J39"/>
    <mergeCell ref="K38:L39"/>
    <mergeCell ref="M38:M39"/>
    <mergeCell ref="F36:F37"/>
    <mergeCell ref="G36:G37"/>
    <mergeCell ref="H36:I37"/>
    <mergeCell ref="A42:B43"/>
    <mergeCell ref="K44:L45"/>
    <mergeCell ref="M44:M45"/>
    <mergeCell ref="A40:B41"/>
    <mergeCell ref="C40:C41"/>
    <mergeCell ref="D40:E41"/>
    <mergeCell ref="F40:F41"/>
    <mergeCell ref="C44:C45"/>
    <mergeCell ref="D44:E45"/>
    <mergeCell ref="F44:F45"/>
    <mergeCell ref="G44:G45"/>
    <mergeCell ref="Z24:AA24"/>
    <mergeCell ref="W25:X25"/>
    <mergeCell ref="Z25:AA25"/>
    <mergeCell ref="D30:G30"/>
    <mergeCell ref="H30:S30"/>
    <mergeCell ref="T29:W30"/>
    <mergeCell ref="A24:C25"/>
    <mergeCell ref="W24:X24"/>
    <mergeCell ref="G40:G41"/>
    <mergeCell ref="H40:I41"/>
    <mergeCell ref="J40:J41"/>
    <mergeCell ref="K40:L41"/>
    <mergeCell ref="M40:M41"/>
    <mergeCell ref="C42:C43"/>
    <mergeCell ref="D42:E43"/>
    <mergeCell ref="F42:F43"/>
    <mergeCell ref="D29:G29"/>
    <mergeCell ref="H29:S29"/>
    <mergeCell ref="A38:B39"/>
    <mergeCell ref="C38:C39"/>
    <mergeCell ref="D38:E39"/>
    <mergeCell ref="F38:F39"/>
    <mergeCell ref="G38:G39"/>
    <mergeCell ref="A26:C27"/>
    <mergeCell ref="A29:C30"/>
    <mergeCell ref="J36:J37"/>
    <mergeCell ref="K36:L37"/>
    <mergeCell ref="M36:M37"/>
    <mergeCell ref="D26:V27"/>
    <mergeCell ref="AC18:AF18"/>
    <mergeCell ref="AC19:AF19"/>
    <mergeCell ref="N53:AF54"/>
    <mergeCell ref="W19:X19"/>
    <mergeCell ref="D53:E54"/>
    <mergeCell ref="F53:F54"/>
    <mergeCell ref="G53:G54"/>
    <mergeCell ref="H53:I54"/>
    <mergeCell ref="J53:J54"/>
    <mergeCell ref="K53:L54"/>
    <mergeCell ref="M53:M54"/>
    <mergeCell ref="A35:F35"/>
    <mergeCell ref="H35:M35"/>
    <mergeCell ref="A36:B37"/>
    <mergeCell ref="C36:C37"/>
    <mergeCell ref="D36:E37"/>
    <mergeCell ref="A53:B54"/>
    <mergeCell ref="C53:C54"/>
    <mergeCell ref="W22:X22"/>
    <mergeCell ref="Z22:AA22"/>
    <mergeCell ref="AC22:AF22"/>
    <mergeCell ref="D22:V22"/>
    <mergeCell ref="Z23:AA23"/>
    <mergeCell ref="AC23:AF23"/>
    <mergeCell ref="AE3:AF3"/>
    <mergeCell ref="Z16:AA16"/>
    <mergeCell ref="W17:X17"/>
    <mergeCell ref="Z17:AA17"/>
    <mergeCell ref="D9:H9"/>
    <mergeCell ref="X10:Z11"/>
    <mergeCell ref="AA10:AF11"/>
    <mergeCell ref="X12:Z13"/>
    <mergeCell ref="AA12:AF13"/>
    <mergeCell ref="AC16:AF16"/>
    <mergeCell ref="AC17:AF17"/>
    <mergeCell ref="X5:Y8"/>
    <mergeCell ref="Z5:AB8"/>
    <mergeCell ref="W16:X16"/>
    <mergeCell ref="AA3:AD3"/>
    <mergeCell ref="A13:C13"/>
    <mergeCell ref="A9:C9"/>
    <mergeCell ref="A5:C5"/>
    <mergeCell ref="A7:C7"/>
    <mergeCell ref="A6:C6"/>
    <mergeCell ref="A8:C8"/>
    <mergeCell ref="D13:W13"/>
    <mergeCell ref="D10:H10"/>
    <mergeCell ref="D11:W12"/>
    <mergeCell ref="N6:W6"/>
    <mergeCell ref="D7:M7"/>
    <mergeCell ref="N7:W7"/>
    <mergeCell ref="D8:M8"/>
    <mergeCell ref="N8:W8"/>
  </mergeCells>
  <phoneticPr fontId="5"/>
  <conditionalFormatting sqref="A59:F64">
    <cfRule type="cellIs" dxfId="29" priority="7" operator="equal">
      <formula>"yyyy/mm/dd"</formula>
    </cfRule>
  </conditionalFormatting>
  <conditionalFormatting sqref="D18">
    <cfRule type="cellIs" dxfId="28" priority="42" operator="equal">
      <formula>"大学"</formula>
    </cfRule>
    <cfRule type="containsBlanks" dxfId="27" priority="43">
      <formula>LEN(TRIM(D18))=0</formula>
    </cfRule>
  </conditionalFormatting>
  <conditionalFormatting sqref="D24">
    <cfRule type="cellIs" dxfId="26" priority="44" operator="equal">
      <formula>"大学"</formula>
    </cfRule>
    <cfRule type="containsBlanks" dxfId="25" priority="49">
      <formula>LEN(TRIM(D24))=0</formula>
    </cfRule>
  </conditionalFormatting>
  <conditionalFormatting sqref="D26">
    <cfRule type="cellIs" dxfId="24" priority="3" operator="equal">
      <formula>"大学"</formula>
    </cfRule>
    <cfRule type="containsBlanks" dxfId="23" priority="4">
      <formula>LEN(TRIM(D26))=0</formula>
    </cfRule>
  </conditionalFormatting>
  <conditionalFormatting sqref="D18:V19">
    <cfRule type="cellIs" dxfId="22" priority="6" operator="equal">
      <formula>"****大学　****学部　****学科"</formula>
    </cfRule>
  </conditionalFormatting>
  <conditionalFormatting sqref="D24:V25">
    <cfRule type="cellIs" dxfId="21" priority="5" operator="equal">
      <formula>"***大学大学院　***研究科　修士課程　****専攻"</formula>
    </cfRule>
  </conditionalFormatting>
  <conditionalFormatting sqref="D26:V27">
    <cfRule type="cellIs" dxfId="20" priority="2" operator="equal">
      <formula>"***大学大学院　***研究科　博士後期課程　****専攻"</formula>
    </cfRule>
  </conditionalFormatting>
  <conditionalFormatting sqref="D16:AF17">
    <cfRule type="containsBlanks" dxfId="19" priority="54">
      <formula>LEN(TRIM(D16))=0</formula>
    </cfRule>
  </conditionalFormatting>
  <conditionalFormatting sqref="G59:AF64">
    <cfRule type="containsBlanks" dxfId="18" priority="12">
      <formula>LEN(TRIM(G59))=0</formula>
    </cfRule>
  </conditionalFormatting>
  <conditionalFormatting sqref="H29:S30">
    <cfRule type="containsBlanks" dxfId="17" priority="39">
      <formula>LEN(TRIM(H29))=0</formula>
    </cfRule>
  </conditionalFormatting>
  <conditionalFormatting sqref="H31:S32 A36:B45 D36:E45 H36:I45 K36:L45 N36:AF45 A47:B48 D47:E48 H47:I48 K47:L48 N47:AF48 A51:B56 D51:E56 H51:I56 K51:L56 N51:AF56">
    <cfRule type="containsBlanks" dxfId="16" priority="28">
      <formula>LEN(TRIM(A31))=0</formula>
    </cfRule>
  </conditionalFormatting>
  <conditionalFormatting sqref="W24:AB24 W25:AF25">
    <cfRule type="containsBlanks" dxfId="15" priority="52">
      <formula>LEN(TRIM(W24))=0</formula>
    </cfRule>
  </conditionalFormatting>
  <conditionalFormatting sqref="W26:AB27">
    <cfRule type="containsBlanks" dxfId="14" priority="35">
      <formula>LEN(TRIM(W26))=0</formula>
    </cfRule>
  </conditionalFormatting>
  <conditionalFormatting sqref="W18:AF19">
    <cfRule type="containsBlanks" dxfId="13" priority="53">
      <formula>LEN(TRIM(W18))=0</formula>
    </cfRule>
  </conditionalFormatting>
  <conditionalFormatting sqref="X29:AC30">
    <cfRule type="cellIs" dxfId="12" priority="1" operator="equal">
      <formula>"yyyy/mm/dd"</formula>
    </cfRule>
  </conditionalFormatting>
  <conditionalFormatting sqref="X31:AC32">
    <cfRule type="cellIs" dxfId="11" priority="15" operator="equal">
      <formula>"yyyy/mm/dd"</formula>
    </cfRule>
  </conditionalFormatting>
  <conditionalFormatting sqref="AA3:AD3">
    <cfRule type="cellIs" dxfId="10" priority="27" operator="equal">
      <formula>"yyyy/mm/dd"</formula>
    </cfRule>
  </conditionalFormatting>
  <conditionalFormatting sqref="AC27:AF27">
    <cfRule type="cellIs" dxfId="3" priority="25" operator="equal">
      <formula>"選択してください"</formula>
    </cfRule>
    <cfRule type="containsBlanks" dxfId="2" priority="26">
      <formula>LEN(TRIM(AC27))=0</formula>
    </cfRule>
  </conditionalFormatting>
  <dataValidations count="2">
    <dataValidation type="whole" allowBlank="1" showInputMessage="1" showErrorMessage="1" sqref="A36:B45 A47:B48 H36:I45 H47:I48 A51:B56 H51:I56 W16:X27" xr:uid="{00000000-0002-0000-0600-000000000000}">
      <formula1>1900</formula1>
      <formula2>2030</formula2>
    </dataValidation>
    <dataValidation type="whole" allowBlank="1" showInputMessage="1" showErrorMessage="1" sqref="K51:L56 D36:E45 D47:E48 K36:L45 K47:L48 D51:E56 Z16:AA27" xr:uid="{00000000-0002-0000-0600-000001000000}">
      <formula1>1</formula1>
      <formula2>12</formula2>
    </dataValidation>
  </dataValidations>
  <pageMargins left="0.7" right="0.7" top="0.75" bottom="0.75" header="0.3" footer="0.3"/>
  <pageSetup paperSize="9" scale="85"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24" id="{7EEAA65E-1B3B-4436-9D62-6B1C91A0A2DF}">
            <xm:f>VLOOKUP(AC18,入力タブ!V12:W14,2,FALSE)=-1</xm:f>
            <x14:dxf>
              <fill>
                <patternFill>
                  <bgColor rgb="FFFFFF00"/>
                </patternFill>
              </fill>
            </x14:dxf>
          </x14:cfRule>
          <xm:sqref>AC18:AF18</xm:sqref>
        </x14:conditionalFormatting>
        <x14:conditionalFormatting xmlns:xm="http://schemas.microsoft.com/office/excel/2006/main">
          <x14:cfRule type="expression" priority="21" id="{8982F755-91DD-493B-9894-054EDB1B8D1C}">
            <xm:f>VLOOKUP(AC19,入力タブ!V20:W22,2,FALSE)=-1</xm:f>
            <x14:dxf>
              <fill>
                <patternFill>
                  <bgColor rgb="FFFFFF00"/>
                </patternFill>
              </fill>
            </x14:dxf>
          </x14:cfRule>
          <xm:sqref>AC19:AF19</xm:sqref>
        </x14:conditionalFormatting>
        <x14:conditionalFormatting xmlns:xm="http://schemas.microsoft.com/office/excel/2006/main">
          <x14:cfRule type="expression" priority="23" id="{09FF2B79-6539-4FE3-BF4A-42E0D3038835}">
            <xm:f>VLOOKUP(AC24,入力タブ!V12:W14,2,FALSE)=-1</xm:f>
            <x14:dxf>
              <fill>
                <patternFill>
                  <bgColor rgb="FFFFFF00"/>
                </patternFill>
              </fill>
            </x14:dxf>
          </x14:cfRule>
          <xm:sqref>AC24:AF24</xm:sqref>
        </x14:conditionalFormatting>
        <x14:conditionalFormatting xmlns:xm="http://schemas.microsoft.com/office/excel/2006/main">
          <x14:cfRule type="expression" priority="20" id="{5FC869DD-A17E-4299-AFAE-63F5617F3C7D}">
            <xm:f>VLOOKUP(AC25,入力タブ!V27:W30,2,FALSE)=-1</xm:f>
            <x14:dxf>
              <fill>
                <patternFill>
                  <bgColor rgb="FFFFFF00"/>
                </patternFill>
              </fill>
            </x14:dxf>
          </x14:cfRule>
          <xm:sqref>AC25:AF25</xm:sqref>
        </x14:conditionalFormatting>
        <x14:conditionalFormatting xmlns:xm="http://schemas.microsoft.com/office/excel/2006/main">
          <x14:cfRule type="expression" priority="22" id="{B0D8B911-0324-4AEA-BCD1-712AAC5B10BA}">
            <xm:f>VLOOKUP(AC26,入力タブ!V12:W14,2,FALSE)=-1</xm:f>
            <x14:dxf>
              <fill>
                <patternFill>
                  <bgColor rgb="FFFFFF00"/>
                </patternFill>
              </fill>
            </x14:dxf>
          </x14:cfRule>
          <xm:sqref>AC26:AF26</xm:sqref>
        </x14:conditionalFormatting>
        <x14:conditionalFormatting xmlns:xm="http://schemas.microsoft.com/office/excel/2006/main">
          <x14:cfRule type="expression" priority="19" id="{C146F746-36C1-4B4F-9339-07494B78336D}">
            <xm:f>VLOOKUP(AC27,入力タブ!V27:W30,2,FALSE)=-1</xm:f>
            <x14:dxf>
              <fill>
                <patternFill>
                  <bgColor rgb="FFFFFF00"/>
                </patternFill>
              </fill>
            </x14:dxf>
          </x14:cfRule>
          <xm:sqref>AC27:AF27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4000000}">
          <x14:formula1>
            <xm:f>入力タブ!$V$12:$V$14</xm:f>
          </x14:formula1>
          <xm:sqref>AC18:AF18 AC20:AF20 AC22:AF22 AC24:AF24 AC26:AF26</xm:sqref>
        </x14:dataValidation>
        <x14:dataValidation type="list" allowBlank="1" showInputMessage="1" showErrorMessage="1" xr:uid="{00000000-0002-0000-0600-000005000000}">
          <x14:formula1>
            <xm:f>入力タブ!$V$20:$V$22</xm:f>
          </x14:formula1>
          <xm:sqref>AC19:AF19</xm:sqref>
        </x14:dataValidation>
        <x14:dataValidation type="list" allowBlank="1" showInputMessage="1" showErrorMessage="1" xr:uid="{00000000-0002-0000-0600-000006000000}">
          <x14:formula1>
            <xm:f>入力タブ!$V$36:$V$40</xm:f>
          </x14:formula1>
          <xm:sqref>AC21:AF21 AC23:AF23</xm:sqref>
        </x14:dataValidation>
        <x14:dataValidation type="list" allowBlank="1" showInputMessage="1" showErrorMessage="1" xr:uid="{00000000-0002-0000-0600-000007000000}">
          <x14:formula1>
            <xm:f>入力タブ!$V$27:$V$30</xm:f>
          </x14:formula1>
          <xm:sqref>AC25:AF25 AC27:AF27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2" ma:contentTypeDescription="新しいドキュメントを作成します。" ma:contentTypeScope="" ma:versionID="77ab5b9fee77e8e10c247004ed3826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0367ac549c837d3b5879bf45cd644f2c"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1D8A8A-7E70-490D-A7AC-35A780FDCEC1}">
  <ds:schemaRefs>
    <ds:schemaRef ds:uri="http://purl.org/dc/terms/"/>
    <ds:schemaRef ds:uri="http://schemas.microsoft.com/office/2006/documentManagement/types"/>
    <ds:schemaRef ds:uri="15d67602-a9f7-4793-a02c-f8b4e38e48f5"/>
    <ds:schemaRef ds:uri="079dc812-d362-4b49-8a1c-27de54161c38"/>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4B7BBE6B-3454-42B5-B030-2EC275F9D376}">
  <ds:schemaRefs>
    <ds:schemaRef ds:uri="http://schemas.microsoft.com/sharepoint/v3/contenttype/forms"/>
  </ds:schemaRefs>
</ds:datastoreItem>
</file>

<file path=customXml/itemProps3.xml><?xml version="1.0" encoding="utf-8"?>
<ds:datastoreItem xmlns:ds="http://schemas.openxmlformats.org/officeDocument/2006/customXml" ds:itemID="{5E053E9E-0662-4DCA-96C7-6FDCCF0CA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使い方</vt:lpstr>
      <vt:lpstr>（提出用）申請時情報フォーム</vt:lpstr>
      <vt:lpstr>アクセス読み取り用</vt:lpstr>
      <vt:lpstr>入力タブ</vt:lpstr>
      <vt:lpstr>研究指導一覧</vt:lpstr>
      <vt:lpstr>学位申請書・誓約書</vt:lpstr>
      <vt:lpstr>博士論文概要書表紙</vt:lpstr>
      <vt:lpstr>研究業績書</vt:lpstr>
      <vt:lpstr>履歴書</vt:lpstr>
      <vt:lpstr>【合否時】博論表紙・内表紙</vt:lpstr>
      <vt:lpstr>【合否時】審査報告書表紙</vt:lpstr>
      <vt:lpstr>'（提出用）申請時情報フォーム'!Print_Area</vt:lpstr>
      <vt:lpstr>学位申請書・誓約書!Print_Area</vt:lpstr>
      <vt:lpstr>研究業績書!Print_Area</vt:lpstr>
      <vt:lpstr>履歴書!Print_Area</vt:lpstr>
      <vt:lpstr>研究業績書!Print_Titles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TANAKA Sonoko</cp:lastModifiedBy>
  <cp:revision/>
  <cp:lastPrinted>2025-12-03T01:34:25Z</cp:lastPrinted>
  <dcterms:created xsi:type="dcterms:W3CDTF">2015-10-07T06:44:36Z</dcterms:created>
  <dcterms:modified xsi:type="dcterms:W3CDTF">2025-12-03T01:43:59Z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