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autoCompressPictures="0" defaultThemeVersion="124226"/>
  <mc:AlternateContent xmlns:mc="http://schemas.openxmlformats.org/markup-compatibility/2006">
    <mc:Choice Requires="x15">
      <x15ac:absPath xmlns:x15ac="http://schemas.microsoft.com/office/spreadsheetml/2010/11/ac" url="C:\Users\613321\Downloads\"/>
    </mc:Choice>
  </mc:AlternateContent>
  <xr:revisionPtr revIDLastSave="0" documentId="13_ncr:1_{36D95E9E-9960-43D5-A1B8-62559EBEA5A4}" xr6:coauthVersionLast="47" xr6:coauthVersionMax="47" xr10:uidLastSave="{00000000-0000-0000-0000-000000000000}"/>
  <workbookProtection workbookAlgorithmName="SHA-512" workbookHashValue="Y7bwirRxMjTKhewBH5HzFETiciolsSRDS2JEstoHnkyL6l97WpRdfvAvyMRSYiCOFX/I8sKyO5QIRgqwJtHOyw==" workbookSaltValue="q0mkdjuP6puki6tlKlk04A==" workbookSpinCount="100000" lockStructure="1"/>
  <bookViews>
    <workbookView xWindow="-110" yWindow="-110" windowWidth="19420" windowHeight="10420" tabRatio="839" xr2:uid="{00000000-000D-0000-FFFF-FFFF00000000}"/>
  </bookViews>
  <sheets>
    <sheet name="How to use" sheetId="16" r:id="rId1"/>
    <sheet name="Data Entry Sheet for submission" sheetId="5" r:id="rId2"/>
    <sheet name="Research guidance list" sheetId="15" r:id="rId3"/>
    <sheet name="Application_Written Oath" sheetId="9" r:id="rId4"/>
    <sheet name="入力タブ" sheetId="2" state="hidden" r:id="rId5"/>
    <sheet name="Synopsis Cover Page" sheetId="3" r:id="rId6"/>
    <sheet name="List of research achievements" sheetId="10" r:id="rId7"/>
    <sheet name="CV" sheetId="8" r:id="rId8"/>
    <sheet name="【FNL decision】Coverpage" sheetId="11" r:id="rId9"/>
    <sheet name="【FNL decision】Review report" sheetId="14" r:id="rId10"/>
    <sheet name="アクセス読み取り用" sheetId="6" state="hidden" r:id="rId11"/>
  </sheets>
  <definedNames>
    <definedName name="_xlnm._FilterDatabase" localSheetId="2" hidden="1">'Research guidance list'!$A$1:$H$496</definedName>
    <definedName name="_xlnm.Print_Area" localSheetId="3">'Application_Written Oath'!$A$1:$R$42</definedName>
    <definedName name="_xlnm.Print_Area" localSheetId="7">CV!$A$1:$AF$64</definedName>
    <definedName name="_xlnm.Print_Area" localSheetId="1">'Data Entry Sheet for submission'!$A$3:$G$48</definedName>
    <definedName name="_xlnm.Print_Area" localSheetId="6">'List of research achievements'!$A$1:$K$107</definedName>
    <definedName name="_xlnm.Print_Titles" localSheetId="6">'List of research achievements'!$1:$5</definedName>
    <definedName name="基幹理工学研究科">入力タブ!#REF!</definedName>
    <definedName name="研究科">入力タブ!#REF!</definedName>
    <definedName name="先進理工学研究科">入力タブ!#REF!</definedName>
    <definedName name="創造理工学研究科">入力タブ!#REF!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11" l="1"/>
  <c r="A29" i="11"/>
  <c r="H49" i="11"/>
  <c r="A49" i="11"/>
  <c r="H28" i="3" l="1"/>
  <c r="A28" i="3"/>
  <c r="A1" i="10" l="1"/>
  <c r="B3" i="10"/>
  <c r="I6" i="9" l="1"/>
  <c r="B16" i="9" l="1"/>
  <c r="A4" i="9"/>
  <c r="AN2" i="6" l="1"/>
  <c r="B26" i="2" l="1"/>
  <c r="BC2" i="6" l="1"/>
  <c r="BA2" i="6"/>
  <c r="AY2" i="6"/>
  <c r="AW2" i="6"/>
  <c r="BD2" i="6"/>
  <c r="BB2" i="6"/>
  <c r="AZ2" i="6"/>
  <c r="AX2" i="6"/>
  <c r="AK2" i="6"/>
  <c r="AJ2" i="6"/>
  <c r="U2" i="6"/>
  <c r="K2" i="6"/>
  <c r="J2" i="6"/>
  <c r="A2" i="6"/>
  <c r="B22" i="2" s="1"/>
  <c r="A7" i="11" l="1"/>
  <c r="D6" i="8"/>
  <c r="N6" i="8"/>
  <c r="A14" i="3"/>
  <c r="A12" i="3"/>
  <c r="I14" i="9"/>
  <c r="I12" i="9"/>
  <c r="AM2" i="6" l="1"/>
  <c r="AG2" i="6"/>
  <c r="AF2" i="6"/>
  <c r="AE2" i="6"/>
  <c r="AD2" i="6"/>
  <c r="Z2" i="6"/>
  <c r="Y2" i="6"/>
  <c r="X2" i="6"/>
  <c r="B24" i="2" s="1"/>
  <c r="W2" i="6"/>
  <c r="V2" i="6"/>
  <c r="B23" i="2" s="1"/>
  <c r="T2" i="6"/>
  <c r="S2" i="6"/>
  <c r="R2" i="6"/>
  <c r="Q2" i="6"/>
  <c r="P2" i="6"/>
  <c r="O2" i="6"/>
  <c r="N2" i="6"/>
  <c r="I2" i="6"/>
  <c r="G2" i="6"/>
  <c r="F2" i="6"/>
  <c r="H2" i="6"/>
  <c r="AV2" i="6"/>
  <c r="AU2" i="6"/>
  <c r="AT2" i="6"/>
  <c r="AS2" i="6"/>
  <c r="AR2" i="6"/>
  <c r="AQ2" i="6"/>
  <c r="AP2" i="6"/>
  <c r="AO2" i="6"/>
  <c r="AL2" i="6"/>
  <c r="AI2" i="6"/>
  <c r="AH2" i="6"/>
  <c r="M2" i="6"/>
  <c r="L2" i="6"/>
  <c r="B21" i="2" s="1"/>
  <c r="E2" i="6"/>
  <c r="D2" i="6"/>
  <c r="C2" i="6"/>
  <c r="B2" i="6"/>
  <c r="A25" i="14"/>
  <c r="A26" i="14"/>
  <c r="B25" i="2" l="1"/>
  <c r="A11" i="3"/>
  <c r="A4" i="11"/>
  <c r="I11" i="9" l="1"/>
  <c r="AA9" i="8" l="1"/>
  <c r="B21" i="9"/>
  <c r="A1" i="14" l="1"/>
  <c r="A52" i="11" l="1"/>
  <c r="A51" i="11"/>
  <c r="A30" i="3"/>
  <c r="A2" i="8"/>
  <c r="A24" i="3"/>
  <c r="D7" i="8" l="1"/>
  <c r="I10" i="9"/>
  <c r="A23" i="3" l="1"/>
  <c r="A1" i="3"/>
  <c r="AA11" i="8" l="1"/>
  <c r="D12" i="8" l="1"/>
  <c r="D10" i="8"/>
  <c r="D9" i="8"/>
  <c r="D8" i="8"/>
  <c r="N7" i="8"/>
  <c r="N5" i="8"/>
  <c r="D5" i="8"/>
  <c r="A43" i="11"/>
  <c r="A8" i="11"/>
  <c r="A38" i="11" s="1"/>
  <c r="A37" i="11"/>
  <c r="A5" i="11"/>
  <c r="A35" i="11" s="1"/>
  <c r="A34" i="11"/>
  <c r="A17" i="14"/>
  <c r="A16" i="14"/>
  <c r="A14" i="14"/>
  <c r="A13" i="14"/>
  <c r="A15" i="3"/>
  <c r="F28" i="9"/>
  <c r="E38" i="9"/>
  <c r="F29" i="9"/>
  <c r="F27" i="9"/>
  <c r="F26" i="9"/>
  <c r="A30" i="14" l="1"/>
  <c r="AA2" i="6"/>
  <c r="AC2" i="6"/>
  <c r="AB2" i="6"/>
  <c r="B28" i="2" l="1"/>
  <c r="B31" i="2"/>
  <c r="B29" i="2"/>
  <c r="B27" i="2"/>
  <c r="B30" i="2"/>
  <c r="B33" i="2" l="1"/>
  <c r="C3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KUMABE Hiroshi</author>
  </authors>
  <commentList>
    <comment ref="C29" authorId="0" shapeId="0" xr:uid="{CF3BEC69-A804-4AC9-BBF4-DC60137DB925}">
      <text>
        <r>
          <rPr>
            <sz val="11"/>
            <color indexed="81"/>
            <rFont val="Calibri"/>
            <family val="2"/>
          </rPr>
          <t>Dissertation title (both main title and subtitle) should be entered without beginning new lines in both Japanese and English.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KUMABE Hiroshi</author>
  </authors>
  <commentList>
    <comment ref="Q3" authorId="0" shapeId="0" xr:uid="{D8D4D77B-209E-4163-9150-9E4A0D0D2BCF}">
      <text>
        <r>
          <rPr>
            <sz val="11"/>
            <color indexed="81"/>
            <rFont val="Calibri"/>
            <family val="2"/>
          </rPr>
          <t>1. Please make sure to enter the date as YYYY/MM/DD. Besides, please check if the date order is correct on the printed application document.
2. When printing the "Application for Doctoral Degree", make sure that the day of the week is NOT displayed on the printout.
Correct: 2023/04/01
Incorrect: Saturday, 2023/04/01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熊部広志</author>
  </authors>
  <commentList>
    <comment ref="A14" authorId="0" shapeId="0" xr:uid="{00000000-0006-0000-0400-000001000000}">
      <text>
        <r>
          <rPr>
            <sz val="11"/>
            <color indexed="81"/>
            <rFont val="Calibri"/>
            <family val="2"/>
          </rPr>
          <t>The thesis title  in Japanese will be automatically transcribed from the "Data Entry Sheet for Submission". If you wish to omit the Japanese title, please delete it.</t>
        </r>
      </text>
    </comment>
    <comment ref="A15" authorId="0" shapeId="0" xr:uid="{00000000-0006-0000-0400-000002000000}">
      <text>
        <r>
          <rPr>
            <sz val="11"/>
            <color indexed="81"/>
            <rFont val="Calibri"/>
            <family val="2"/>
          </rPr>
          <t>The thesis subtitle  in Japanese will be automatically transcribed from the "Data Entry Sheet for Submission". If you wish to omit the Japanese title, please delete 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KUMABE Hiroshi</author>
    <author>熊部広志</author>
  </authors>
  <commentList>
    <comment ref="J4" authorId="0" shapeId="0" xr:uid="{4B9B33B7-8838-45B9-A53F-651F5877745B}">
      <text>
        <r>
          <rPr>
            <sz val="11"/>
            <color indexed="81"/>
            <rFont val="Calibri"/>
            <family val="2"/>
          </rPr>
          <t>1. Please make sure to enter the date as YYYY/MM/DD. Besides, please check if the date order is correct on the printed list.
2. When printing the list, make sure that the day of the week is NOT displayed on the printout.
Correct: 2023/04/01
Incorrect: Saturday, 2023/04\/01</t>
        </r>
      </text>
    </comment>
    <comment ref="B42" authorId="1" shapeId="0" xr:uid="{00000000-0006-0000-0500-000001000000}">
      <text>
        <r>
          <rPr>
            <sz val="11"/>
            <color indexed="81"/>
            <rFont val="Calibri"/>
            <family val="2"/>
          </rPr>
          <t>Please add a bottom border at the turn of the page.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KUMABE Hiroshi</author>
    <author>0000478237</author>
    <author>FUJIMURA Naho</author>
  </authors>
  <commentList>
    <comment ref="AB3" authorId="0" shapeId="0" xr:uid="{929EAB9D-505F-4156-9903-F329F55BDE46}">
      <text>
        <r>
          <rPr>
            <sz val="11"/>
            <color indexed="81"/>
            <rFont val="Calibri"/>
            <family val="2"/>
          </rPr>
          <t>1. Be sure to enter the dates in order of year, month, and date.
2. When printing the "CV", make sure that the dates are also printed in the order of year, month, and day. Also, make sure that the day of the week is NOT displayed on the printout.
Correct: 2023/04/01
Incorrect: Saturday, 2023/04/01</t>
        </r>
      </text>
    </comment>
    <comment ref="A19" authorId="1" shapeId="0" xr:uid="{00000000-0006-0000-0600-000001000000}">
      <text>
        <r>
          <rPr>
            <b/>
            <sz val="9"/>
            <color indexed="81"/>
            <rFont val="MS P ゴシック"/>
            <family val="3"/>
            <charset val="128"/>
          </rPr>
          <t>free format</t>
        </r>
      </text>
    </comment>
    <comment ref="A21" authorId="1" shapeId="0" xr:uid="{00000000-0006-0000-0600-000002000000}">
      <text>
        <r>
          <rPr>
            <b/>
            <sz val="9"/>
            <color indexed="81"/>
            <rFont val="MS P ゴシック"/>
            <family val="3"/>
            <charset val="128"/>
          </rPr>
          <t>free format</t>
        </r>
      </text>
    </comment>
    <comment ref="Z26" authorId="0" shapeId="0" xr:uid="{0DDBC1B6-F6DD-4758-A668-5A8B809C72A9}">
      <text>
        <r>
          <rPr>
            <sz val="11"/>
            <color indexed="81"/>
            <rFont val="Calibri"/>
            <family val="2"/>
          </rPr>
          <t>[Note in case you are currently enrolled in the Doctoral Program]</t>
        </r>
        <r>
          <rPr>
            <sz val="11"/>
            <color indexed="81"/>
            <rFont val="Calibri"/>
            <family val="2"/>
          </rPr>
          <t xml:space="preserve">
Please enter the same month as the date of submission (E.g. If date of submission is December 1, 2023, please enter "2023(Year)12(Month) Current student)</t>
        </r>
      </text>
    </comment>
    <comment ref="A46" authorId="2" shapeId="0" xr:uid="{396882C9-1764-46F3-8E70-C25C04D904BC}">
      <text>
        <r>
          <rPr>
            <sz val="9"/>
            <color indexed="81"/>
            <rFont val="Calibri"/>
            <family val="2"/>
          </rPr>
          <t>Please fill in the same information as the current job status on the Data Entry Sheet for submission.</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熊部広志</author>
    <author>Ikuko Takasaki</author>
  </authors>
  <commentList>
    <comment ref="A7" authorId="0" shapeId="0" xr:uid="{00000000-0006-0000-0700-000001000000}">
      <text>
        <r>
          <rPr>
            <sz val="11"/>
            <color indexed="81"/>
            <rFont val="Calibri"/>
            <family val="2"/>
          </rPr>
          <t>The dissertation title  in Japanese will be automatically transcribed from the "Data Entry Sheet for Submission". If you wish to omit the Japanese title, please delete it.</t>
        </r>
      </text>
    </comment>
    <comment ref="A8" authorId="0" shapeId="0" xr:uid="{00000000-0006-0000-0700-000002000000}">
      <text>
        <r>
          <rPr>
            <sz val="11"/>
            <color indexed="81"/>
            <rFont val="Calibri"/>
            <family val="2"/>
          </rPr>
          <t>The dissertation subtitle  in Japanese will be automatically transcribed from the "Data Entry Sheet for Submission". If you wish to omit the Japanese subtitle, please delete it.</t>
        </r>
      </text>
    </comment>
    <comment ref="A16" authorId="1" shapeId="0" xr:uid="{B45B3ECD-9296-41BC-9B93-211D3E62B5F8}">
      <text>
        <r>
          <rPr>
            <sz val="9"/>
            <color indexed="81"/>
            <rFont val="MS P ゴシック"/>
            <family val="3"/>
            <charset val="128"/>
          </rPr>
          <t xml:space="preserve">Please put the month and year of Graduate School Steering Committee accepting your application. It will copy to the next page automatically.
</t>
        </r>
      </text>
    </comment>
    <comment ref="A37" authorId="0" shapeId="0" xr:uid="{00000000-0006-0000-0700-000003000000}">
      <text>
        <r>
          <rPr>
            <sz val="11"/>
            <color indexed="81"/>
            <rFont val="Calibri"/>
            <family val="2"/>
          </rPr>
          <t>The dissertation title  in Japanese will be automatically transcribed from the "Data Entry Sheet for Submission". If you wish to omit the Japanese title, please delete it.</t>
        </r>
      </text>
    </comment>
    <comment ref="A38" authorId="0" shapeId="0" xr:uid="{00000000-0006-0000-0700-000004000000}">
      <text>
        <r>
          <rPr>
            <sz val="11"/>
            <color indexed="81"/>
            <rFont val="Calibri"/>
            <family val="2"/>
          </rPr>
          <t>The dissertation subtitle  in Japanese will be automatically transcribed from the "Data Entry Sheet for Submission". If you wish to omit the Japanese subtitle, please delete it.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Ikuko Takasaki</author>
  </authors>
  <commentList>
    <comment ref="A32" authorId="0" shapeId="0" xr:uid="{47615243-08FE-4792-B445-F070EEB55D9A}">
      <text>
        <r>
          <rPr>
            <b/>
            <sz val="9"/>
            <color indexed="81"/>
            <rFont val="MS P ゴシック"/>
            <family val="3"/>
            <charset val="128"/>
          </rPr>
          <t xml:space="preserve">Please put the month and year of Graduate School Steering Committee accepting your application. </t>
        </r>
      </text>
    </comment>
  </commentList>
</comments>
</file>

<file path=xl/sharedStrings.xml><?xml version="1.0" encoding="utf-8"?>
<sst xmlns="http://schemas.openxmlformats.org/spreadsheetml/2006/main" count="737" uniqueCount="505">
  <si>
    <t>How to prepare the application documents with Data Entry Form (For "Kateinai" - Dissertation in English)</t>
    <phoneticPr fontId="5"/>
  </si>
  <si>
    <t>Application for doctorate</t>
    <phoneticPr fontId="5"/>
  </si>
  <si>
    <t>Entry of Data Entry Sheet</t>
  </si>
  <si>
    <t>(1)</t>
  </si>
  <si>
    <t>Please fill in the required fields marked in yellow on "Data Entry Sheet for submission".</t>
    <phoneticPr fontId="5"/>
  </si>
  <si>
    <t>*Data entry is completed once all yellow parts are filled in.</t>
    <phoneticPr fontId="5"/>
  </si>
  <si>
    <t>Preparing application documents</t>
    <phoneticPr fontId="5"/>
  </si>
  <si>
    <t>(2)</t>
  </si>
  <si>
    <t>Prepare "Application for Doctoral Degree with Written Oath" and "Synopsis".</t>
    <phoneticPr fontId="5"/>
  </si>
  <si>
    <t>Print</t>
    <phoneticPr fontId="5"/>
  </si>
  <si>
    <r>
      <rPr>
        <sz val="11"/>
        <rFont val="ＭＳ Ｐゴシック"/>
        <family val="3"/>
        <charset val="128"/>
      </rPr>
      <t>　</t>
    </r>
    <r>
      <rPr>
        <sz val="11"/>
        <rFont val="Tahoma"/>
        <family val="2"/>
      </rPr>
      <t>(3)</t>
    </r>
    <r>
      <rPr>
        <sz val="11"/>
        <rFont val="ＭＳ Ｐゴシック"/>
        <family val="3"/>
        <charset val="128"/>
      </rPr>
      <t>　</t>
    </r>
    <r>
      <rPr>
        <sz val="11"/>
        <rFont val="Tahoma"/>
        <family val="2"/>
      </rPr>
      <t>All documents should be printed single-sided. However, if the CV is two pages long, it should be printed double-sided.</t>
    </r>
    <phoneticPr fontId="5"/>
  </si>
  <si>
    <t>Sign/Seal</t>
    <phoneticPr fontId="5"/>
  </si>
  <si>
    <r>
      <rPr>
        <sz val="11"/>
        <rFont val="ＭＳ Ｐゴシック"/>
        <family val="3"/>
        <charset val="128"/>
      </rPr>
      <t>　</t>
    </r>
    <r>
      <rPr>
        <sz val="11"/>
        <rFont val="Tahoma"/>
        <family val="2"/>
      </rPr>
      <t>(4)</t>
    </r>
    <phoneticPr fontId="5"/>
  </si>
  <si>
    <t>Pre-check</t>
    <phoneticPr fontId="5"/>
  </si>
  <si>
    <t>Submission</t>
    <phoneticPr fontId="5"/>
  </si>
  <si>
    <t xml:space="preserve"> </t>
  </si>
  <si>
    <t>Application for final decision</t>
    <phoneticPr fontId="5"/>
  </si>
  <si>
    <t>(9)</t>
  </si>
  <si>
    <t xml:space="preserve">Prepare the doctoral dissertation and the Doctoral Dissertation Review Report. </t>
    <phoneticPr fontId="5"/>
  </si>
  <si>
    <t>(*Only the cover page shall be prepared using the "Data Entry Sheet" at the time of application for doctorate.)</t>
    <phoneticPr fontId="5"/>
  </si>
  <si>
    <t>(11) Single-sided printing: "Doctoral Dissertation Review Report"</t>
    <phoneticPr fontId="5"/>
  </si>
  <si>
    <t>Sign</t>
    <phoneticPr fontId="5"/>
  </si>
  <si>
    <t>(12)</t>
  </si>
  <si>
    <t>This form is for applicants who write their dissertation in "English"
Applicants who write in Japanese shall use the form for Japanese.</t>
    <phoneticPr fontId="5"/>
  </si>
  <si>
    <t>How to fill in the field</t>
    <phoneticPr fontId="5"/>
  </si>
  <si>
    <t>Student Number
（for "Kateinai" applicants only)</t>
    <phoneticPr fontId="5"/>
  </si>
  <si>
    <t>※If you are in "Kateigai"category, leave this section blank.
If you are within 3 years after withdrawal, please enter your Student Number  when you were enrolled.</t>
    <phoneticPr fontId="5"/>
  </si>
  <si>
    <t>Required field</t>
    <phoneticPr fontId="5"/>
  </si>
  <si>
    <t>If applicable</t>
    <phoneticPr fontId="5"/>
  </si>
  <si>
    <t>１．申請者基本情報</t>
    <rPh sb="2" eb="5">
      <t>シンセイシャ</t>
    </rPh>
    <rPh sb="5" eb="7">
      <t>キホン</t>
    </rPh>
    <rPh sb="7" eb="9">
      <t>ジョウホウ</t>
    </rPh>
    <phoneticPr fontId="5"/>
  </si>
  <si>
    <t>Applicant's Basic Information</t>
    <phoneticPr fontId="5"/>
  </si>
  <si>
    <t>Family name</t>
    <phoneticPr fontId="5"/>
  </si>
  <si>
    <t>Given name</t>
    <phoneticPr fontId="5"/>
  </si>
  <si>
    <t xml:space="preserve">Full name in Kanji </t>
    <phoneticPr fontId="5"/>
  </si>
  <si>
    <t>※If applicable</t>
    <phoneticPr fontId="5"/>
  </si>
  <si>
    <t>Full name in Katakana</t>
    <phoneticPr fontId="5"/>
  </si>
  <si>
    <t>Full name in English</t>
    <phoneticPr fontId="5"/>
  </si>
  <si>
    <t>Date of birth（YYYY/MM/DD）</t>
    <phoneticPr fontId="5"/>
  </si>
  <si>
    <t>Permanent domicile</t>
    <phoneticPr fontId="5"/>
  </si>
  <si>
    <t>If you have a foreign national, please choose "- Foreign nationals"</t>
    <phoneticPr fontId="5"/>
  </si>
  <si>
    <t>Nationality</t>
    <phoneticPr fontId="5"/>
  </si>
  <si>
    <t>If you select others,
 write down details</t>
    <phoneticPr fontId="5"/>
  </si>
  <si>
    <t>Email address 1（Waseda mail address）</t>
    <phoneticPr fontId="5"/>
  </si>
  <si>
    <t>Email address 2（Other address)</t>
    <phoneticPr fontId="5"/>
  </si>
  <si>
    <t>２．最終学歴（在学中・退学を含む）・職歴</t>
    <rPh sb="2" eb="4">
      <t>サイシュウ</t>
    </rPh>
    <rPh sb="4" eb="6">
      <t>ガクレキ</t>
    </rPh>
    <rPh sb="7" eb="9">
      <t>ザイガク</t>
    </rPh>
    <rPh sb="9" eb="10">
      <t>チュウ</t>
    </rPh>
    <rPh sb="11" eb="13">
      <t>タイガク</t>
    </rPh>
    <rPh sb="14" eb="15">
      <t>フク</t>
    </rPh>
    <rPh sb="18" eb="20">
      <t>ショクレキ</t>
    </rPh>
    <phoneticPr fontId="5"/>
  </si>
  <si>
    <t>Education・Occupation</t>
    <phoneticPr fontId="5"/>
  </si>
  <si>
    <t xml:space="preserve">Please fill in your current enrolled graduate school. If you have withdrawn from school, please fill in the name of your withdrawn school. </t>
    <phoneticPr fontId="5"/>
  </si>
  <si>
    <t>Date of admission
(yyyy/mm/dd)</t>
    <phoneticPr fontId="5"/>
  </si>
  <si>
    <r>
      <t xml:space="preserve">Date of completion or withdrawal
(yyyy/mm/dd)
</t>
    </r>
    <r>
      <rPr>
        <sz val="8"/>
        <color rgb="FFFF0000"/>
        <rFont val="Meiryo UI"/>
        <family val="3"/>
        <charset val="128"/>
      </rPr>
      <t>*Leave blank when currently being enrolled.</t>
    </r>
    <phoneticPr fontId="5"/>
  </si>
  <si>
    <t>Current status</t>
    <phoneticPr fontId="5"/>
  </si>
  <si>
    <t>Name of graduate school</t>
    <phoneticPr fontId="5"/>
  </si>
  <si>
    <t>If you select others, write down details</t>
    <phoneticPr fontId="5"/>
  </si>
  <si>
    <t>Department</t>
  </si>
  <si>
    <t>Program</t>
    <phoneticPr fontId="5"/>
  </si>
  <si>
    <t>Your current job status</t>
    <phoneticPr fontId="5"/>
  </si>
  <si>
    <t>３．申請情報</t>
    <rPh sb="2" eb="6">
      <t>シンセイジョウホウ</t>
    </rPh>
    <phoneticPr fontId="5"/>
  </si>
  <si>
    <t>Information of Application for Doctorate</t>
    <phoneticPr fontId="5"/>
  </si>
  <si>
    <t>The Dissertation Title should be written in the same language as the dissertation.
Leave the field blank for "Subtitle" if not applicable.</t>
    <phoneticPr fontId="5"/>
  </si>
  <si>
    <t xml:space="preserve">  </t>
    <phoneticPr fontId="5"/>
  </si>
  <si>
    <t>Graduate School you apply to for doctorate</t>
  </si>
  <si>
    <t>※Please select.</t>
  </si>
  <si>
    <t>Department you apply to for doctorate</t>
  </si>
  <si>
    <t>Research Guidance</t>
    <phoneticPr fontId="5"/>
  </si>
  <si>
    <t>※Please select/copy your research guidance from the sheet "Research guidance list" and paste it.</t>
    <phoneticPr fontId="5"/>
  </si>
  <si>
    <t>Kateinai or Kateigai</t>
    <phoneticPr fontId="5"/>
  </si>
  <si>
    <t>degree</t>
    <phoneticPr fontId="5"/>
  </si>
  <si>
    <t>Dissertation Title</t>
    <phoneticPr fontId="5"/>
  </si>
  <si>
    <t>Dissertation Title in Japanese</t>
    <phoneticPr fontId="5"/>
  </si>
  <si>
    <t>Subtitle</t>
    <phoneticPr fontId="5"/>
  </si>
  <si>
    <t>Subtitle in Japanese</t>
    <phoneticPr fontId="5"/>
  </si>
  <si>
    <t xml:space="preserve">Synopsis
（about 100 words）
</t>
    <phoneticPr fontId="5"/>
  </si>
  <si>
    <t>Taking courses for research ethics</t>
    <phoneticPr fontId="5"/>
  </si>
  <si>
    <t>4．Screening information（※Regarding the screening schedule, you need to consult with your supervisor.)</t>
    <phoneticPr fontId="5"/>
  </si>
  <si>
    <t>Preliminary Screening Day（YYYY/MM/DD）</t>
    <phoneticPr fontId="5"/>
  </si>
  <si>
    <t>Date for Graduate School Steering Committee accepting your application
（YYYY/MM/DD）</t>
    <phoneticPr fontId="5"/>
  </si>
  <si>
    <t>Referee</t>
  </si>
  <si>
    <t>Name</t>
    <phoneticPr fontId="5"/>
  </si>
  <si>
    <t xml:space="preserve">Current position </t>
    <phoneticPr fontId="5"/>
  </si>
  <si>
    <t>Principal Referee</t>
  </si>
  <si>
    <t>Referee 1</t>
  </si>
  <si>
    <t>Referee 2</t>
  </si>
  <si>
    <t>Referee 3</t>
  </si>
  <si>
    <t>Referee 4</t>
  </si>
  <si>
    <t>Referee 5</t>
  </si>
  <si>
    <t>Referee 6</t>
  </si>
  <si>
    <t>Graduate School of Fundamental Science and Engineering</t>
  </si>
  <si>
    <t>Department of Pure and Applied Mathematics</t>
  </si>
  <si>
    <t>01</t>
  </si>
  <si>
    <t>Department of Applied Mechanics and Aerospace Engineering</t>
  </si>
  <si>
    <t>Department of Electronic and Physical Systems</t>
  </si>
  <si>
    <t>Department of Intermedia Studies</t>
  </si>
  <si>
    <t>Department of Computer Science and Communications Engineering</t>
  </si>
  <si>
    <t>Department of Materials Science</t>
  </si>
  <si>
    <t>Graduate School of Creative Science and Engineering</t>
  </si>
  <si>
    <t>Department of Architecture</t>
  </si>
  <si>
    <t>Department of Modern Mechanical Engineering</t>
  </si>
  <si>
    <t>Department of Industrial and Management Systems Engineering</t>
  </si>
  <si>
    <t>Department of Civil and Environmental Engineering</t>
  </si>
  <si>
    <t>Department of Earth Sciences, Resources and Environmental Engineering</t>
  </si>
  <si>
    <t>Department of Business Design &amp; Management</t>
  </si>
  <si>
    <t>Graduate School of Advanced Science and Engineering</t>
  </si>
  <si>
    <t>Department of Pure and Applied Physics</t>
  </si>
  <si>
    <t>Department of Chemistry and Biochemistry</t>
  </si>
  <si>
    <t>Department of Applied Chemistry</t>
  </si>
  <si>
    <t>Department of Life Science and Medical Bioscience</t>
  </si>
  <si>
    <t>Department of Electrical Engineering and Bioscience</t>
  </si>
  <si>
    <t>Department of Integrative Bioscience and Biomedical Engineering</t>
  </si>
  <si>
    <t>Department of Nanoscience and Nanoengineering</t>
  </si>
  <si>
    <t>Cooperative Major in Advanced Biomedical Sciences</t>
  </si>
  <si>
    <t>Cooperative Major in Nuclear Energy</t>
  </si>
  <si>
    <t>Department of Advanced Science and Engineering</t>
  </si>
  <si>
    <t>02</t>
  </si>
  <si>
    <t>08</t>
  </si>
  <si>
    <t>09</t>
  </si>
  <si>
    <t>14</t>
  </si>
  <si>
    <t>15</t>
  </si>
  <si>
    <t>16</t>
  </si>
  <si>
    <t>17</t>
  </si>
  <si>
    <t>19</t>
  </si>
  <si>
    <t>21</t>
  </si>
  <si>
    <t>22</t>
  </si>
  <si>
    <t>23</t>
  </si>
  <si>
    <t>24</t>
  </si>
  <si>
    <t>25</t>
  </si>
  <si>
    <t>26</t>
  </si>
  <si>
    <t>28</t>
  </si>
  <si>
    <t>29</t>
  </si>
  <si>
    <t>30</t>
  </si>
  <si>
    <t>31</t>
  </si>
  <si>
    <t>32</t>
  </si>
  <si>
    <t>33</t>
  </si>
  <si>
    <t>34</t>
  </si>
  <si>
    <t>35</t>
  </si>
  <si>
    <t>36</t>
  </si>
  <si>
    <t>37</t>
  </si>
  <si>
    <t>38</t>
  </si>
  <si>
    <t>39</t>
  </si>
  <si>
    <t>03</t>
  </si>
  <si>
    <t>04</t>
  </si>
  <si>
    <t>05</t>
  </si>
  <si>
    <t>06</t>
  </si>
  <si>
    <t>07</t>
  </si>
  <si>
    <t>10</t>
  </si>
  <si>
    <t>11</t>
  </si>
  <si>
    <t>12</t>
  </si>
  <si>
    <t>13</t>
  </si>
  <si>
    <t>18</t>
  </si>
  <si>
    <t>Application for Doctoral Degree with Written Oath</t>
    <phoneticPr fontId="5"/>
  </si>
  <si>
    <t>[Form No. 1]</t>
    <phoneticPr fontId="5"/>
  </si>
  <si>
    <t>Date Submitted(yyyy/mm/dd):</t>
    <phoneticPr fontId="5"/>
  </si>
  <si>
    <t>4cm Width × 5cm Height
Passport Photo</t>
    <phoneticPr fontId="5"/>
  </si>
  <si>
    <t>Current
Address:</t>
    <phoneticPr fontId="5"/>
  </si>
  <si>
    <r>
      <rPr>
        <sz val="11"/>
        <color theme="1"/>
        <rFont val="ＭＳ Ｐ明朝"/>
        <family val="1"/>
        <charset val="128"/>
      </rPr>
      <t>〒</t>
    </r>
    <phoneticPr fontId="5"/>
  </si>
  <si>
    <t>-</t>
    <phoneticPr fontId="5"/>
  </si>
  <si>
    <t>Name in Katakana</t>
    <phoneticPr fontId="5"/>
  </si>
  <si>
    <t>Name in Full</t>
    <phoneticPr fontId="5"/>
  </si>
  <si>
    <t>Signature</t>
    <phoneticPr fontId="5"/>
  </si>
  <si>
    <t>Date of Birth</t>
    <phoneticPr fontId="5"/>
  </si>
  <si>
    <t>Tel</t>
    <phoneticPr fontId="5"/>
  </si>
  <si>
    <t>E-mail</t>
    <phoneticPr fontId="5"/>
  </si>
  <si>
    <t xml:space="preserve"> Furthermore, I acknowledge that in the event that it has been determined that I have engaged in research misconduct, the results of the investigation into said misconduct as well as the corresponding disciplinary measures (including my name and the titles of academic works I produced while engaging in misconduct) shall be made public.</t>
    <phoneticPr fontId="5"/>
  </si>
  <si>
    <t>Notes</t>
    <phoneticPr fontId="5"/>
  </si>
  <si>
    <t>1. I apply for the degree of Doctor of/Ph.D. as follows:</t>
  </si>
  <si>
    <t>2. Synopsis (1 copy in acceptance, PDF/A file in Final Pass-Fail Judgment)</t>
    <phoneticPr fontId="5"/>
  </si>
  <si>
    <t>3. Dissertation(1 PDF in Dept. Screening Committee, 1 PDF/A file in Final Pass-Fail Judgment)</t>
    <phoneticPr fontId="5"/>
  </si>
  <si>
    <r>
      <t xml:space="preserve">Dissertation Title </t>
    </r>
    <r>
      <rPr>
        <sz val="11"/>
        <color theme="1"/>
        <rFont val="ＭＳ Ｐ明朝"/>
        <family val="1"/>
        <charset val="128"/>
      </rPr>
      <t>：</t>
    </r>
    <phoneticPr fontId="5"/>
  </si>
  <si>
    <r>
      <t xml:space="preserve">Subtitle </t>
    </r>
    <r>
      <rPr>
        <sz val="11"/>
        <color theme="1"/>
        <rFont val="ＭＳ Ｐ明朝"/>
        <family val="1"/>
        <charset val="128"/>
      </rPr>
      <t>：</t>
    </r>
    <phoneticPr fontId="5"/>
  </si>
  <si>
    <r>
      <t xml:space="preserve">Dessertation Title  in Japanese </t>
    </r>
    <r>
      <rPr>
        <sz val="11"/>
        <color theme="1"/>
        <rFont val="ＭＳ Ｐ明朝"/>
        <family val="1"/>
        <charset val="128"/>
      </rPr>
      <t>：</t>
    </r>
    <phoneticPr fontId="5"/>
  </si>
  <si>
    <r>
      <t xml:space="preserve">Subtitle in Japanese </t>
    </r>
    <r>
      <rPr>
        <sz val="11"/>
        <color theme="1"/>
        <rFont val="ＭＳ Ｐ明朝"/>
        <family val="1"/>
        <charset val="128"/>
      </rPr>
      <t>：</t>
    </r>
    <phoneticPr fontId="5"/>
  </si>
  <si>
    <t>4. Approval of Supervisor</t>
    <phoneticPr fontId="5"/>
  </si>
  <si>
    <t xml:space="preserve">I hereby give approval to the candidate above to apply for the degree. </t>
  </si>
  <si>
    <r>
      <t>Name of supervisor</t>
    </r>
    <r>
      <rPr>
        <sz val="11"/>
        <color theme="1"/>
        <rFont val="ＭＳ Ｐ明朝"/>
        <family val="1"/>
        <charset val="128"/>
      </rPr>
      <t>：</t>
    </r>
    <phoneticPr fontId="5"/>
  </si>
  <si>
    <t xml:space="preserve"> [Administrative Office Use Only]</t>
  </si>
  <si>
    <r>
      <rPr>
        <sz val="11"/>
        <color theme="1"/>
        <rFont val="ＭＳ Ｐ明朝"/>
        <family val="1"/>
        <charset val="128"/>
      </rPr>
      <t>受理研究科</t>
    </r>
    <phoneticPr fontId="5"/>
  </si>
  <si>
    <r>
      <rPr>
        <sz val="11"/>
        <color theme="1"/>
        <rFont val="ＭＳ Ｐ明朝"/>
        <family val="1"/>
        <charset val="128"/>
      </rPr>
      <t>受理年月日</t>
    </r>
    <phoneticPr fontId="5"/>
  </si>
  <si>
    <r>
      <rPr>
        <sz val="11"/>
        <color theme="1"/>
        <rFont val="ＭＳ Ｐ明朝"/>
        <family val="1"/>
        <charset val="128"/>
      </rPr>
      <t>年</t>
    </r>
    <rPh sb="0" eb="1">
      <t>ネン</t>
    </rPh>
    <phoneticPr fontId="5"/>
  </si>
  <si>
    <r>
      <rPr>
        <sz val="11"/>
        <color theme="1"/>
        <rFont val="ＭＳ Ｐ明朝"/>
        <family val="1"/>
        <charset val="128"/>
      </rPr>
      <t>月</t>
    </r>
    <rPh sb="0" eb="1">
      <t>ツキ</t>
    </rPh>
    <phoneticPr fontId="5"/>
  </si>
  <si>
    <r>
      <rPr>
        <sz val="11"/>
        <color theme="1"/>
        <rFont val="ＭＳ Ｐ明朝"/>
        <family val="1"/>
        <charset val="128"/>
      </rPr>
      <t>日</t>
    </r>
    <rPh sb="0" eb="1">
      <t>ヒ</t>
    </rPh>
    <phoneticPr fontId="5"/>
  </si>
  <si>
    <r>
      <rPr>
        <sz val="11"/>
        <color theme="1"/>
        <rFont val="ＭＳ Ｐ明朝"/>
        <family val="1"/>
        <charset val="128"/>
      </rPr>
      <t>面接試験実施年月日</t>
    </r>
    <rPh sb="0" eb="2">
      <t>メンセツ</t>
    </rPh>
    <rPh sb="2" eb="4">
      <t>シケン</t>
    </rPh>
    <rPh sb="4" eb="6">
      <t>ジッシ</t>
    </rPh>
    <rPh sb="6" eb="9">
      <t>ネンガッピ</t>
    </rPh>
    <phoneticPr fontId="5"/>
  </si>
  <si>
    <r>
      <rPr>
        <sz val="11"/>
        <color theme="1"/>
        <rFont val="ＭＳ Ｐ明朝"/>
        <family val="1"/>
        <charset val="128"/>
      </rPr>
      <t>学識確認実施年月日</t>
    </r>
    <phoneticPr fontId="5"/>
  </si>
  <si>
    <r>
      <rPr>
        <sz val="11"/>
        <color theme="1"/>
        <rFont val="ＭＳ Ｐ明朝"/>
        <family val="1"/>
        <charset val="128"/>
      </rPr>
      <t>論文審査終了年月日</t>
    </r>
    <phoneticPr fontId="5"/>
  </si>
  <si>
    <r>
      <rPr>
        <sz val="11"/>
        <color theme="1"/>
        <rFont val="ＭＳ Ｐ明朝"/>
        <family val="1"/>
        <charset val="128"/>
      </rPr>
      <t>※審査分科会終了日</t>
    </r>
    <rPh sb="1" eb="3">
      <t>シンサ</t>
    </rPh>
    <rPh sb="3" eb="6">
      <t>ブンカカイ</t>
    </rPh>
    <rPh sb="6" eb="9">
      <t>シュウリョウビ</t>
    </rPh>
    <phoneticPr fontId="5"/>
  </si>
  <si>
    <t>Waseda University</t>
    <phoneticPr fontId="5"/>
  </si>
  <si>
    <r>
      <rPr>
        <sz val="32"/>
        <color theme="1"/>
        <rFont val="ＭＳ 明朝"/>
        <family val="1"/>
        <charset val="128"/>
      </rPr>
      <t>博　士　論　文　概　要</t>
    </r>
    <rPh sb="0" eb="1">
      <t>ヒロシ</t>
    </rPh>
    <rPh sb="2" eb="3">
      <t>シ</t>
    </rPh>
    <rPh sb="4" eb="5">
      <t>ロン</t>
    </rPh>
    <rPh sb="6" eb="7">
      <t>ブン</t>
    </rPh>
    <rPh sb="8" eb="9">
      <t>オオムネ</t>
    </rPh>
    <rPh sb="10" eb="11">
      <t>ヨウ</t>
    </rPh>
    <phoneticPr fontId="5"/>
  </si>
  <si>
    <t>Doctoral Dissertation Synopsis</t>
    <phoneticPr fontId="5"/>
  </si>
  <si>
    <r>
      <rPr>
        <sz val="22"/>
        <color theme="1"/>
        <rFont val="ＭＳ 明朝"/>
        <family val="1"/>
        <charset val="128"/>
      </rPr>
      <t>論　文　題　目</t>
    </r>
    <rPh sb="0" eb="1">
      <t>ロン</t>
    </rPh>
    <rPh sb="2" eb="3">
      <t>ブン</t>
    </rPh>
    <rPh sb="4" eb="5">
      <t>ダイ</t>
    </rPh>
    <rPh sb="6" eb="7">
      <t>メ</t>
    </rPh>
    <phoneticPr fontId="5"/>
  </si>
  <si>
    <r>
      <rPr>
        <sz val="22"/>
        <color theme="1"/>
        <rFont val="ＭＳ 明朝"/>
        <family val="1"/>
        <charset val="128"/>
      </rPr>
      <t>申　請　者</t>
    </r>
    <rPh sb="0" eb="1">
      <t>サル</t>
    </rPh>
    <rPh sb="2" eb="3">
      <t>ショウ</t>
    </rPh>
    <rPh sb="4" eb="5">
      <t>モノ</t>
    </rPh>
    <phoneticPr fontId="5"/>
  </si>
  <si>
    <t>(Applicant Name)</t>
    <phoneticPr fontId="5"/>
  </si>
  <si>
    <r>
      <t>Full Name</t>
    </r>
    <r>
      <rPr>
        <sz val="11"/>
        <color theme="1"/>
        <rFont val="ＭＳ 明朝"/>
        <family val="1"/>
        <charset val="128"/>
      </rPr>
      <t>：</t>
    </r>
    <phoneticPr fontId="5"/>
  </si>
  <si>
    <t>seal or signature</t>
    <phoneticPr fontId="5"/>
  </si>
  <si>
    <r>
      <rPr>
        <sz val="11"/>
        <color theme="1"/>
        <rFont val="ＭＳ 明朝"/>
        <family val="1"/>
        <charset val="128"/>
      </rPr>
      <t xml:space="preserve">種類別
</t>
    </r>
    <r>
      <rPr>
        <sz val="11"/>
        <color theme="1"/>
        <rFont val="Times New Roman"/>
        <family val="1"/>
      </rPr>
      <t>(By Type)</t>
    </r>
    <rPh sb="0" eb="2">
      <t>シュルイ</t>
    </rPh>
    <rPh sb="2" eb="3">
      <t>ベツ</t>
    </rPh>
    <phoneticPr fontId="5"/>
  </si>
  <si>
    <r>
      <rPr>
        <sz val="11"/>
        <color theme="1"/>
        <rFont val="ＭＳ 明朝"/>
        <family val="1"/>
        <charset val="128"/>
      </rPr>
      <t>題名、</t>
    </r>
    <r>
      <rPr>
        <sz val="11"/>
        <color theme="1"/>
        <rFont val="Times New Roman"/>
        <family val="1"/>
      </rPr>
      <t xml:space="preserve">  </t>
    </r>
    <r>
      <rPr>
        <sz val="11"/>
        <color theme="1"/>
        <rFont val="ＭＳ 明朝"/>
        <family val="1"/>
        <charset val="128"/>
      </rPr>
      <t xml:space="preserve">発表・発行掲載誌名、　　発表・発行年月、　　連名者（申請者含む）
</t>
    </r>
    <r>
      <rPr>
        <sz val="11"/>
        <color theme="1"/>
        <rFont val="Times New Roman"/>
        <family val="1"/>
      </rPr>
      <t>(theme, journal name, date &amp; year of publication, name of authors inc. yourself)</t>
    </r>
  </si>
  <si>
    <t>[Form No. 2]</t>
    <phoneticPr fontId="5"/>
  </si>
  <si>
    <t>As of Month, Year</t>
    <phoneticPr fontId="5"/>
  </si>
  <si>
    <t>yyyy/mm/dd</t>
    <phoneticPr fontId="5"/>
  </si>
  <si>
    <t>family name</t>
    <phoneticPr fontId="5"/>
  </si>
  <si>
    <t>given name</t>
    <phoneticPr fontId="5"/>
  </si>
  <si>
    <t>Full name 
in Katakana</t>
    <phoneticPr fontId="5"/>
  </si>
  <si>
    <t>Full name 
in Kanji (if applicable)</t>
    <phoneticPr fontId="5"/>
  </si>
  <si>
    <t>Full name
 in English</t>
    <phoneticPr fontId="5"/>
  </si>
  <si>
    <t>date of birth</t>
    <phoneticPr fontId="5"/>
  </si>
  <si>
    <t>Current address
in Japan</t>
    <phoneticPr fontId="31"/>
  </si>
  <si>
    <t>Permanent domicile</t>
    <phoneticPr fontId="31"/>
  </si>
  <si>
    <t>e-mail</t>
  </si>
  <si>
    <t>Education</t>
    <phoneticPr fontId="5"/>
  </si>
  <si>
    <t>(Educational history after enrolling at high school with indication of attending / graduated / withdrew etc.,)</t>
    <phoneticPr fontId="5"/>
  </si>
  <si>
    <t>High School</t>
    <phoneticPr fontId="5"/>
  </si>
  <si>
    <t>Year</t>
    <phoneticPr fontId="31"/>
  </si>
  <si>
    <t>Month</t>
    <phoneticPr fontId="31"/>
  </si>
  <si>
    <t>enrolled</t>
    <phoneticPr fontId="5"/>
  </si>
  <si>
    <t>Graduated</t>
  </si>
  <si>
    <t>University</t>
    <phoneticPr fontId="5"/>
  </si>
  <si>
    <t>Department of ****/Major in ****, School of ******, ****** University, Country</t>
    <phoneticPr fontId="31"/>
  </si>
  <si>
    <t>Graduate School/Master Program</t>
    <phoneticPr fontId="31"/>
  </si>
  <si>
    <t>Master's Program in Department of *********, Graduate School of *********, ******* University, Country</t>
    <phoneticPr fontId="31"/>
  </si>
  <si>
    <t>Graduate School /Doctoral Program</t>
    <phoneticPr fontId="5"/>
  </si>
  <si>
    <t>Doctoral Program in Department of *********, Graduate School of *********, ******* University, Country</t>
    <phoneticPr fontId="31"/>
  </si>
  <si>
    <t>Master’s degree
you have obtained</t>
    <phoneticPr fontId="31"/>
  </si>
  <si>
    <t>Name of degree</t>
    <phoneticPr fontId="5"/>
  </si>
  <si>
    <t>degree date</t>
    <phoneticPr fontId="31"/>
  </si>
  <si>
    <t>Name of University</t>
    <phoneticPr fontId="31"/>
  </si>
  <si>
    <t>Doctor’s degree 
you have obtained</t>
    <phoneticPr fontId="31"/>
  </si>
  <si>
    <t>Occupation</t>
    <phoneticPr fontId="31"/>
  </si>
  <si>
    <t>Occupational history (with indication of job title, qualification, )</t>
    <phoneticPr fontId="5"/>
  </si>
  <si>
    <t>Starting date</t>
    <phoneticPr fontId="5"/>
  </si>
  <si>
    <t>Resigned date</t>
    <phoneticPr fontId="5"/>
  </si>
  <si>
    <r>
      <t xml:space="preserve">Occupation </t>
    </r>
    <r>
      <rPr>
        <b/>
        <sz val="10"/>
        <color theme="1"/>
        <rFont val="Meiryo UI"/>
        <family val="3"/>
        <charset val="128"/>
      </rPr>
      <t>（</t>
    </r>
    <r>
      <rPr>
        <b/>
        <sz val="10"/>
        <color theme="1"/>
        <rFont val="Times New Roman"/>
        <family val="1"/>
      </rPr>
      <t>Except current job</t>
    </r>
    <r>
      <rPr>
        <b/>
        <sz val="10"/>
        <color theme="1"/>
        <rFont val="Meiryo UI"/>
        <family val="3"/>
        <charset val="128"/>
      </rPr>
      <t>）</t>
    </r>
    <phoneticPr fontId="31"/>
  </si>
  <si>
    <r>
      <rPr>
        <sz val="10"/>
        <color theme="1"/>
        <rFont val="Meiryo UI"/>
        <family val="3"/>
        <charset val="128"/>
      </rPr>
      <t>～</t>
    </r>
  </si>
  <si>
    <t>Current job</t>
    <phoneticPr fontId="31"/>
  </si>
  <si>
    <t xml:space="preserve">Academies you belong to &amp; social activities </t>
    <phoneticPr fontId="31"/>
  </si>
  <si>
    <t>Awards</t>
    <phoneticPr fontId="31"/>
  </si>
  <si>
    <t>yyyy/mm/dd</t>
    <phoneticPr fontId="31"/>
  </si>
  <si>
    <r>
      <rPr>
        <sz val="22"/>
        <color theme="1"/>
        <rFont val="ＭＳ 明朝"/>
        <family val="1"/>
        <charset val="128"/>
      </rPr>
      <t>博</t>
    </r>
    <r>
      <rPr>
        <sz val="22"/>
        <color theme="1"/>
        <rFont val="Times New Roman"/>
        <family val="1"/>
      </rPr>
      <t xml:space="preserve"> </t>
    </r>
    <r>
      <rPr>
        <sz val="22"/>
        <color theme="1"/>
        <rFont val="ＭＳ 明朝"/>
        <family val="1"/>
        <charset val="128"/>
      </rPr>
      <t>士</t>
    </r>
    <r>
      <rPr>
        <sz val="22"/>
        <color theme="1"/>
        <rFont val="Times New Roman"/>
        <family val="1"/>
      </rPr>
      <t xml:space="preserve"> </t>
    </r>
    <r>
      <rPr>
        <sz val="22"/>
        <color theme="1"/>
        <rFont val="ＭＳ 明朝"/>
        <family val="1"/>
        <charset val="128"/>
      </rPr>
      <t>論</t>
    </r>
    <r>
      <rPr>
        <sz val="22"/>
        <color theme="1"/>
        <rFont val="Times New Roman"/>
        <family val="1"/>
      </rPr>
      <t xml:space="preserve"> </t>
    </r>
    <r>
      <rPr>
        <sz val="22"/>
        <color theme="1"/>
        <rFont val="ＭＳ 明朝"/>
        <family val="1"/>
        <charset val="128"/>
      </rPr>
      <t>文</t>
    </r>
    <r>
      <rPr>
        <sz val="22"/>
        <color theme="1"/>
        <rFont val="Times New Roman"/>
        <family val="1"/>
      </rPr>
      <t xml:space="preserve"> </t>
    </r>
    <r>
      <rPr>
        <sz val="22"/>
        <color theme="1"/>
        <rFont val="ＭＳ 明朝"/>
        <family val="1"/>
        <charset val="128"/>
      </rPr>
      <t>審</t>
    </r>
    <r>
      <rPr>
        <sz val="22"/>
        <color theme="1"/>
        <rFont val="Times New Roman"/>
        <family val="1"/>
      </rPr>
      <t xml:space="preserve"> </t>
    </r>
    <r>
      <rPr>
        <sz val="22"/>
        <color theme="1"/>
        <rFont val="ＭＳ 明朝"/>
        <family val="1"/>
        <charset val="128"/>
      </rPr>
      <t>査</t>
    </r>
    <r>
      <rPr>
        <sz val="22"/>
        <color theme="1"/>
        <rFont val="Times New Roman"/>
        <family val="1"/>
      </rPr>
      <t xml:space="preserve"> </t>
    </r>
    <r>
      <rPr>
        <sz val="22"/>
        <color theme="1"/>
        <rFont val="ＭＳ 明朝"/>
        <family val="1"/>
        <charset val="128"/>
      </rPr>
      <t>報</t>
    </r>
    <r>
      <rPr>
        <sz val="22"/>
        <color theme="1"/>
        <rFont val="Times New Roman"/>
        <family val="1"/>
      </rPr>
      <t xml:space="preserve"> </t>
    </r>
    <r>
      <rPr>
        <sz val="22"/>
        <color theme="1"/>
        <rFont val="ＭＳ 明朝"/>
        <family val="1"/>
        <charset val="128"/>
      </rPr>
      <t>告</t>
    </r>
    <r>
      <rPr>
        <sz val="22"/>
        <color theme="1"/>
        <rFont val="Times New Roman"/>
        <family val="1"/>
      </rPr>
      <t xml:space="preserve"> </t>
    </r>
    <r>
      <rPr>
        <sz val="22"/>
        <color theme="1"/>
        <rFont val="ＭＳ 明朝"/>
        <family val="1"/>
        <charset val="128"/>
      </rPr>
      <t>書</t>
    </r>
    <rPh sb="0" eb="1">
      <t>ヒロシ</t>
    </rPh>
    <rPh sb="2" eb="3">
      <t>シ</t>
    </rPh>
    <rPh sb="4" eb="5">
      <t>ロン</t>
    </rPh>
    <rPh sb="6" eb="7">
      <t>ブン</t>
    </rPh>
    <rPh sb="8" eb="9">
      <t>シン</t>
    </rPh>
    <rPh sb="10" eb="11">
      <t>サ</t>
    </rPh>
    <rPh sb="12" eb="13">
      <t>ホウ</t>
    </rPh>
    <rPh sb="14" eb="15">
      <t>コク</t>
    </rPh>
    <rPh sb="16" eb="17">
      <t>ショ</t>
    </rPh>
    <phoneticPr fontId="5"/>
  </si>
  <si>
    <t>Doctoral Dissertation Review Report</t>
    <phoneticPr fontId="5"/>
  </si>
  <si>
    <t>学籍番号</t>
    <phoneticPr fontId="5"/>
  </si>
  <si>
    <t>氏名</t>
    <rPh sb="0" eb="2">
      <t>シメイ</t>
    </rPh>
    <phoneticPr fontId="5"/>
  </si>
  <si>
    <t>カナ氏名</t>
    <rPh sb="2" eb="4">
      <t>シメイ</t>
    </rPh>
    <phoneticPr fontId="5"/>
  </si>
  <si>
    <t>ローマ字氏名</t>
    <rPh sb="3" eb="4">
      <t>ジ</t>
    </rPh>
    <rPh sb="4" eb="6">
      <t>シメイ</t>
    </rPh>
    <phoneticPr fontId="5"/>
  </si>
  <si>
    <t>生年月日</t>
    <rPh sb="0" eb="4">
      <t>セイネンガッピ</t>
    </rPh>
    <phoneticPr fontId="5"/>
  </si>
  <si>
    <t>本籍コード</t>
    <rPh sb="0" eb="2">
      <t>ホンセキ</t>
    </rPh>
    <phoneticPr fontId="5"/>
  </si>
  <si>
    <t>本籍</t>
    <rPh sb="0" eb="2">
      <t>ホンセキ</t>
    </rPh>
    <phoneticPr fontId="5"/>
  </si>
  <si>
    <t>国籍コード</t>
    <rPh sb="0" eb="2">
      <t>コクセキ</t>
    </rPh>
    <phoneticPr fontId="5"/>
  </si>
  <si>
    <t>国籍</t>
    <rPh sb="0" eb="2">
      <t>コクセキ</t>
    </rPh>
    <phoneticPr fontId="5"/>
  </si>
  <si>
    <t>メールアドレス１</t>
  </si>
  <si>
    <t>メールアドレス２</t>
  </si>
  <si>
    <t>学歴入学年月日</t>
    <rPh sb="0" eb="2">
      <t>ガクレキ</t>
    </rPh>
    <rPh sb="2" eb="4">
      <t>ニュウガク</t>
    </rPh>
    <rPh sb="4" eb="6">
      <t>ネンゲツ</t>
    </rPh>
    <rPh sb="6" eb="7">
      <t>ヒ</t>
    </rPh>
    <phoneticPr fontId="5"/>
  </si>
  <si>
    <t>学歴修了退学年月日</t>
    <rPh sb="0" eb="2">
      <t>ガクレキ</t>
    </rPh>
    <rPh sb="2" eb="4">
      <t>シュウリョウ</t>
    </rPh>
    <rPh sb="4" eb="6">
      <t>タイガク</t>
    </rPh>
    <rPh sb="6" eb="9">
      <t>ネンガッピ</t>
    </rPh>
    <phoneticPr fontId="5"/>
  </si>
  <si>
    <t>学歴在籍状態コード</t>
    <rPh sb="2" eb="6">
      <t>ザイセキジョウタイ</t>
    </rPh>
    <phoneticPr fontId="5"/>
  </si>
  <si>
    <t>学歴在籍状態</t>
    <rPh sb="2" eb="6">
      <t>ザイセキジョウタイ</t>
    </rPh>
    <phoneticPr fontId="5"/>
  </si>
  <si>
    <t>学歴学部研究科コード</t>
    <phoneticPr fontId="5"/>
  </si>
  <si>
    <t>学歴学部研究科名</t>
    <phoneticPr fontId="5"/>
  </si>
  <si>
    <t>学歴専攻コード</t>
    <phoneticPr fontId="5"/>
  </si>
  <si>
    <t>学歴専攻名</t>
    <phoneticPr fontId="5"/>
  </si>
  <si>
    <t>学歴課程</t>
    <phoneticPr fontId="5"/>
  </si>
  <si>
    <t>現職</t>
  </si>
  <si>
    <t>研究科コード</t>
    <rPh sb="0" eb="3">
      <t>ケンキュウカ</t>
    </rPh>
    <phoneticPr fontId="5"/>
  </si>
  <si>
    <t>学科コード</t>
    <rPh sb="0" eb="2">
      <t>ガッカ</t>
    </rPh>
    <phoneticPr fontId="5"/>
  </si>
  <si>
    <t>専攻コード</t>
    <rPh sb="0" eb="2">
      <t>センコウ</t>
    </rPh>
    <phoneticPr fontId="5"/>
  </si>
  <si>
    <t>研究科名</t>
    <rPh sb="0" eb="3">
      <t>ケンキュウカ</t>
    </rPh>
    <rPh sb="3" eb="4">
      <t>メイ</t>
    </rPh>
    <phoneticPr fontId="5"/>
  </si>
  <si>
    <t>専攻名</t>
    <rPh sb="0" eb="2">
      <t>センコウ</t>
    </rPh>
    <rPh sb="2" eb="3">
      <t>メイ</t>
    </rPh>
    <phoneticPr fontId="5"/>
  </si>
  <si>
    <t>研究指導科目キー</t>
    <rPh sb="0" eb="2">
      <t>ケンキュウ</t>
    </rPh>
    <rPh sb="2" eb="4">
      <t>シドウ</t>
    </rPh>
    <rPh sb="4" eb="6">
      <t>カモク</t>
    </rPh>
    <phoneticPr fontId="5"/>
  </si>
  <si>
    <t>研究指導クラスコード</t>
    <rPh sb="0" eb="2">
      <t>ケンキュウ</t>
    </rPh>
    <rPh sb="2" eb="4">
      <t>シドウ</t>
    </rPh>
    <phoneticPr fontId="5"/>
  </si>
  <si>
    <t>研究指導名</t>
    <rPh sb="0" eb="5">
      <t>ケンキュウシドウメイ</t>
    </rPh>
    <phoneticPr fontId="5"/>
  </si>
  <si>
    <t>課程種別コード</t>
    <rPh sb="0" eb="2">
      <t>カテイ</t>
    </rPh>
    <rPh sb="2" eb="4">
      <t>シュベツ</t>
    </rPh>
    <phoneticPr fontId="5"/>
  </si>
  <si>
    <t>課程種別</t>
    <rPh sb="0" eb="2">
      <t>カテイ</t>
    </rPh>
    <rPh sb="2" eb="4">
      <t>シュベツ</t>
    </rPh>
    <phoneticPr fontId="5"/>
  </si>
  <si>
    <t>申請学位コード</t>
    <rPh sb="0" eb="4">
      <t>シンセイガクイ</t>
    </rPh>
    <phoneticPr fontId="5"/>
  </si>
  <si>
    <t>申請学位</t>
    <rPh sb="0" eb="4">
      <t>シンセイガクイ</t>
    </rPh>
    <phoneticPr fontId="5"/>
  </si>
  <si>
    <t>論文題目</t>
  </si>
  <si>
    <t>論文題目訳</t>
    <phoneticPr fontId="5"/>
  </si>
  <si>
    <t>論文副題</t>
  </si>
  <si>
    <t>論文副題訳</t>
    <phoneticPr fontId="5"/>
  </si>
  <si>
    <t>論文概要</t>
    <rPh sb="0" eb="2">
      <t>ロンブン</t>
    </rPh>
    <rPh sb="2" eb="4">
      <t>ガイヨウ</t>
    </rPh>
    <phoneticPr fontId="5"/>
  </si>
  <si>
    <t>研究倫理受講コード</t>
    <rPh sb="0" eb="2">
      <t>ケンキュウ</t>
    </rPh>
    <rPh sb="2" eb="4">
      <t>リンリ</t>
    </rPh>
    <rPh sb="4" eb="6">
      <t>ジュコウ</t>
    </rPh>
    <phoneticPr fontId="5"/>
  </si>
  <si>
    <t>研究倫理受講</t>
    <rPh sb="0" eb="2">
      <t>ケンキュウ</t>
    </rPh>
    <rPh sb="2" eb="4">
      <t>リンリ</t>
    </rPh>
    <rPh sb="4" eb="6">
      <t>ジュコウ</t>
    </rPh>
    <phoneticPr fontId="5"/>
  </si>
  <si>
    <t>予備審査実施日</t>
    <phoneticPr fontId="5"/>
  </si>
  <si>
    <t>運営委員会開催日</t>
    <phoneticPr fontId="5"/>
  </si>
  <si>
    <t>主査氏名</t>
    <phoneticPr fontId="5"/>
  </si>
  <si>
    <t>主査現職資格</t>
    <phoneticPr fontId="5"/>
  </si>
  <si>
    <t>副査１氏名</t>
    <rPh sb="0" eb="2">
      <t>フクサ</t>
    </rPh>
    <phoneticPr fontId="5"/>
  </si>
  <si>
    <t>副査１現職資格</t>
    <rPh sb="0" eb="2">
      <t>フクサ</t>
    </rPh>
    <phoneticPr fontId="5"/>
  </si>
  <si>
    <t>副査２氏名</t>
    <rPh sb="0" eb="2">
      <t>フクサ</t>
    </rPh>
    <phoneticPr fontId="5"/>
  </si>
  <si>
    <t>副査２現職資格</t>
    <rPh sb="0" eb="2">
      <t>フクサ</t>
    </rPh>
    <phoneticPr fontId="5"/>
  </si>
  <si>
    <t>副査３氏名</t>
    <rPh sb="0" eb="2">
      <t>フクサ</t>
    </rPh>
    <phoneticPr fontId="5"/>
  </si>
  <si>
    <t>副査３現職資格</t>
    <rPh sb="0" eb="2">
      <t>フクサ</t>
    </rPh>
    <phoneticPr fontId="5"/>
  </si>
  <si>
    <t>副査４氏名</t>
    <rPh sb="0" eb="2">
      <t>フクサ</t>
    </rPh>
    <phoneticPr fontId="5"/>
  </si>
  <si>
    <t>副査４現職資格</t>
    <rPh sb="0" eb="2">
      <t>フクサ</t>
    </rPh>
    <phoneticPr fontId="5"/>
  </si>
  <si>
    <t>副査５氏名</t>
    <phoneticPr fontId="5"/>
  </si>
  <si>
    <t>副査５現職資格</t>
    <phoneticPr fontId="5"/>
  </si>
  <si>
    <t>副査６氏名</t>
    <rPh sb="0" eb="2">
      <t>フクサ</t>
    </rPh>
    <phoneticPr fontId="5"/>
  </si>
  <si>
    <t>副査６現職資格</t>
    <rPh sb="0" eb="2">
      <t>フクサ</t>
    </rPh>
    <phoneticPr fontId="5"/>
  </si>
  <si>
    <t>※Please select.</t>
    <phoneticPr fontId="5"/>
  </si>
  <si>
    <t>※選択してください</t>
    <rPh sb="1" eb="3">
      <t>センタク</t>
    </rPh>
    <phoneticPr fontId="5"/>
  </si>
  <si>
    <t>Doctoral Program</t>
    <phoneticPr fontId="5"/>
  </si>
  <si>
    <t>博士後期課程</t>
    <rPh sb="0" eb="2">
      <t>ハクシ</t>
    </rPh>
    <rPh sb="2" eb="4">
      <t>コウキ</t>
    </rPh>
    <rPh sb="4" eb="6">
      <t>カテイ</t>
    </rPh>
    <phoneticPr fontId="6"/>
  </si>
  <si>
    <t>基幹理工学研究科</t>
    <rPh sb="0" eb="2">
      <t>キカン</t>
    </rPh>
    <rPh sb="2" eb="5">
      <t>リコウガク</t>
    </rPh>
    <rPh sb="5" eb="8">
      <t>ケンキュウカ</t>
    </rPh>
    <phoneticPr fontId="5"/>
  </si>
  <si>
    <r>
      <t>K</t>
    </r>
    <r>
      <rPr>
        <sz val="11"/>
        <color indexed="8"/>
        <rFont val="ＭＳ Ｐゴシック"/>
        <family val="3"/>
        <charset val="128"/>
      </rPr>
      <t>ateinai (Within 3 years)</t>
    </r>
    <phoneticPr fontId="5"/>
  </si>
  <si>
    <t>課程内（課程3年以内）</t>
  </si>
  <si>
    <t>Doctor of Engineering</t>
  </si>
  <si>
    <t>博士（工学）</t>
    <phoneticPr fontId="5"/>
  </si>
  <si>
    <t>Obtained credit for "研究倫理概論A"</t>
    <phoneticPr fontId="5"/>
  </si>
  <si>
    <t>「研究倫理概論A」の単位取得済</t>
    <rPh sb="1" eb="3">
      <t>ケンキュウ</t>
    </rPh>
    <rPh sb="3" eb="5">
      <t>リンリ</t>
    </rPh>
    <rPh sb="5" eb="7">
      <t>ガイロン</t>
    </rPh>
    <rPh sb="10" eb="12">
      <t>タンイ</t>
    </rPh>
    <rPh sb="12" eb="14">
      <t>シュトク</t>
    </rPh>
    <rPh sb="14" eb="15">
      <t>スミ</t>
    </rPh>
    <phoneticPr fontId="5"/>
  </si>
  <si>
    <t>数学応用数理専攻</t>
  </si>
  <si>
    <t>Male</t>
    <phoneticPr fontId="5"/>
  </si>
  <si>
    <t>男</t>
    <rPh sb="0" eb="1">
      <t>オトコ</t>
    </rPh>
    <phoneticPr fontId="5"/>
  </si>
  <si>
    <t>課程内</t>
    <rPh sb="0" eb="2">
      <t>カテイ</t>
    </rPh>
    <rPh sb="2" eb="3">
      <t>ナイ</t>
    </rPh>
    <phoneticPr fontId="5"/>
  </si>
  <si>
    <t>Enrolled</t>
    <phoneticPr fontId="5"/>
  </si>
  <si>
    <t>入学</t>
    <rPh sb="0" eb="2">
      <t>ニュウガク</t>
    </rPh>
    <phoneticPr fontId="5"/>
  </si>
  <si>
    <t>北海道</t>
  </si>
  <si>
    <t>Graduated</t>
    <phoneticPr fontId="5"/>
  </si>
  <si>
    <t>修了</t>
    <rPh sb="0" eb="2">
      <t>シュウリョウ</t>
    </rPh>
    <phoneticPr fontId="5"/>
  </si>
  <si>
    <t>Japanese</t>
    <phoneticPr fontId="5"/>
  </si>
  <si>
    <t>日本</t>
    <rPh sb="0" eb="2">
      <t>ニホン</t>
    </rPh>
    <phoneticPr fontId="5"/>
  </si>
  <si>
    <t>創造理工学研究科</t>
    <rPh sb="0" eb="2">
      <t>ソウゾウ</t>
    </rPh>
    <rPh sb="2" eb="5">
      <t>リコウガク</t>
    </rPh>
    <rPh sb="5" eb="8">
      <t>ケンキュウカ</t>
    </rPh>
    <phoneticPr fontId="5"/>
  </si>
  <si>
    <t>Kateinai (Early completion)</t>
    <phoneticPr fontId="5"/>
  </si>
  <si>
    <t>課程内（早期修了）</t>
  </si>
  <si>
    <t>Doctor of Science</t>
  </si>
  <si>
    <t>博士（理学）</t>
    <phoneticPr fontId="5"/>
  </si>
  <si>
    <t>Obtained credit for "研究倫理概論B"</t>
    <phoneticPr fontId="5"/>
  </si>
  <si>
    <t>「研究倫理概論B」の単位取得済</t>
    <phoneticPr fontId="5"/>
  </si>
  <si>
    <t>機械科学・航空宇宙専攻</t>
    <rPh sb="5" eb="7">
      <t>コウクウ</t>
    </rPh>
    <rPh sb="7" eb="9">
      <t>ウチュウ</t>
    </rPh>
    <rPh sb="9" eb="11">
      <t>センコウ</t>
    </rPh>
    <phoneticPr fontId="5"/>
  </si>
  <si>
    <t>Female</t>
    <phoneticPr fontId="5"/>
  </si>
  <si>
    <t>女</t>
    <rPh sb="0" eb="1">
      <t>オンナ</t>
    </rPh>
    <phoneticPr fontId="5"/>
  </si>
  <si>
    <t>課程外</t>
    <rPh sb="0" eb="2">
      <t>カテイ</t>
    </rPh>
    <rPh sb="2" eb="3">
      <t>ガイ</t>
    </rPh>
    <phoneticPr fontId="5"/>
  </si>
  <si>
    <t>在学中</t>
    <rPh sb="0" eb="3">
      <t>ザイガクチュウ</t>
    </rPh>
    <phoneticPr fontId="5"/>
  </si>
  <si>
    <t>青森県</t>
  </si>
  <si>
    <t>Withdrew</t>
    <phoneticPr fontId="5"/>
  </si>
  <si>
    <t>退学</t>
    <rPh sb="0" eb="2">
      <t>タイガク</t>
    </rPh>
    <phoneticPr fontId="5"/>
  </si>
  <si>
    <t>South Korean</t>
    <phoneticPr fontId="5"/>
  </si>
  <si>
    <t>韓国</t>
    <rPh sb="0" eb="2">
      <t>カンコク</t>
    </rPh>
    <phoneticPr fontId="5"/>
  </si>
  <si>
    <t>先進理工学研究科</t>
    <rPh sb="0" eb="2">
      <t>センシン</t>
    </rPh>
    <rPh sb="2" eb="5">
      <t>リコウガク</t>
    </rPh>
    <rPh sb="5" eb="8">
      <t>ケンキュウカ</t>
    </rPh>
    <phoneticPr fontId="5"/>
  </si>
  <si>
    <r>
      <t>K</t>
    </r>
    <r>
      <rPr>
        <sz val="11"/>
        <color indexed="8"/>
        <rFont val="ＭＳ Ｐゴシック"/>
        <family val="3"/>
        <charset val="128"/>
      </rPr>
      <t>ateinai ("Encho-sei": Students who enroll beyond 3 years)</t>
    </r>
    <phoneticPr fontId="5"/>
  </si>
  <si>
    <t>課程内（延長生）</t>
  </si>
  <si>
    <t>Doctor of Architecture</t>
  </si>
  <si>
    <t>博士（建築学）</t>
  </si>
  <si>
    <t>Obtained credit for "Ethics and Research"</t>
    <phoneticPr fontId="5"/>
  </si>
  <si>
    <t>「Ethics and Research」の単位取得済</t>
    <rPh sb="22" eb="24">
      <t>タンイ</t>
    </rPh>
    <rPh sb="24" eb="26">
      <t>シュトク</t>
    </rPh>
    <rPh sb="26" eb="27">
      <t>ズ</t>
    </rPh>
    <phoneticPr fontId="5"/>
  </si>
  <si>
    <t>電子物理システム学専攻</t>
  </si>
  <si>
    <t>卒業</t>
    <rPh sb="0" eb="2">
      <t>ソツギョウ</t>
    </rPh>
    <phoneticPr fontId="5"/>
  </si>
  <si>
    <t>岩手県</t>
  </si>
  <si>
    <t>Chinese</t>
    <phoneticPr fontId="5"/>
  </si>
  <si>
    <t>中国</t>
    <rPh sb="0" eb="2">
      <t>チュウゴク</t>
    </rPh>
    <phoneticPr fontId="5"/>
  </si>
  <si>
    <t>Other</t>
    <phoneticPr fontId="5"/>
  </si>
  <si>
    <t>その他</t>
    <rPh sb="2" eb="3">
      <t>タ</t>
    </rPh>
    <phoneticPr fontId="5"/>
  </si>
  <si>
    <r>
      <t>K</t>
    </r>
    <r>
      <rPr>
        <sz val="11"/>
        <color indexed="8"/>
        <rFont val="ＭＳ Ｐゴシック"/>
        <family val="3"/>
        <charset val="128"/>
      </rPr>
      <t>ateinai (5-year Doctoral Program)</t>
    </r>
    <phoneticPr fontId="5"/>
  </si>
  <si>
    <t>課程内（一貫制博士課程5年以内）</t>
  </si>
  <si>
    <t>Doctor of Management Engineering</t>
  </si>
  <si>
    <t>博士（経営工学）</t>
  </si>
  <si>
    <t>Others</t>
  </si>
  <si>
    <t>その他</t>
  </si>
  <si>
    <t>表現工学専攻</t>
  </si>
  <si>
    <t>Completed</t>
    <phoneticPr fontId="5"/>
  </si>
  <si>
    <t>編入学</t>
    <rPh sb="0" eb="3">
      <t>ヘンニュウガク</t>
    </rPh>
    <phoneticPr fontId="5"/>
  </si>
  <si>
    <t>宮城県</t>
  </si>
  <si>
    <t>Others</t>
    <phoneticPr fontId="5"/>
  </si>
  <si>
    <r>
      <t>K</t>
    </r>
    <r>
      <rPr>
        <sz val="11"/>
        <color indexed="8"/>
        <rFont val="ＭＳ Ｐゴシック"/>
        <family val="3"/>
        <charset val="128"/>
      </rPr>
      <t>ateinai (Within 3 years after withdrawal)</t>
    </r>
    <phoneticPr fontId="5"/>
  </si>
  <si>
    <t>課程内（退学後3年以内）</t>
  </si>
  <si>
    <t>Doctor of Biomedical Science</t>
  </si>
  <si>
    <t>博士（生命医科学）</t>
  </si>
  <si>
    <t>情報理工・情報通信専攻</t>
  </si>
  <si>
    <t>秋田県</t>
  </si>
  <si>
    <r>
      <t>K</t>
    </r>
    <r>
      <rPr>
        <sz val="11"/>
        <color indexed="8"/>
        <rFont val="ＭＳ Ｐゴシック"/>
        <family val="3"/>
        <charset val="128"/>
      </rPr>
      <t>ateigai</t>
    </r>
    <phoneticPr fontId="5"/>
  </si>
  <si>
    <t>20</t>
  </si>
  <si>
    <t>課程外</t>
  </si>
  <si>
    <t>Doctor of Life Science</t>
  </si>
  <si>
    <t>博士（生命科学）</t>
  </si>
  <si>
    <t>材料科学専攻</t>
    <rPh sb="0" eb="2">
      <t>ザイリョウ</t>
    </rPh>
    <rPh sb="2" eb="4">
      <t>カガク</t>
    </rPh>
    <rPh sb="4" eb="6">
      <t>センコウ</t>
    </rPh>
    <phoneticPr fontId="5"/>
  </si>
  <si>
    <t>山形県</t>
  </si>
  <si>
    <t>建築学専攻</t>
  </si>
  <si>
    <t>福島県</t>
  </si>
  <si>
    <t>総合機械工学専攻</t>
  </si>
  <si>
    <t>茨城県</t>
  </si>
  <si>
    <t>経営システム工学専攻</t>
  </si>
  <si>
    <t>栃木県</t>
  </si>
  <si>
    <t>建設工学専攻</t>
  </si>
  <si>
    <t>群馬県</t>
  </si>
  <si>
    <t>地球・環境資源理工学専攻</t>
  </si>
  <si>
    <t>埼玉県</t>
  </si>
  <si>
    <t>経営デザイン専攻</t>
  </si>
  <si>
    <t>千葉県</t>
  </si>
  <si>
    <t>物理学及応用物理学専攻</t>
  </si>
  <si>
    <t>Transferred</t>
  </si>
  <si>
    <t>東京都</t>
  </si>
  <si>
    <t>化学・生命化学専攻</t>
  </si>
  <si>
    <t>神奈川県</t>
  </si>
  <si>
    <t>応用化学専攻</t>
  </si>
  <si>
    <t>新潟県</t>
  </si>
  <si>
    <t>生命医科学専攻</t>
  </si>
  <si>
    <t>富山県</t>
  </si>
  <si>
    <t>電気・情報生命専攻</t>
    <rPh sb="7" eb="9">
      <t>センコウ</t>
    </rPh>
    <phoneticPr fontId="5"/>
  </si>
  <si>
    <t>石川県</t>
  </si>
  <si>
    <t>生命理工学専攻</t>
  </si>
  <si>
    <t>福井県</t>
  </si>
  <si>
    <t>ナノ理工学専攻</t>
  </si>
  <si>
    <t>山梨県</t>
  </si>
  <si>
    <t>入学年月日Check</t>
    <rPh sb="0" eb="5">
      <t>ニュウガクネンガッピ</t>
    </rPh>
    <phoneticPr fontId="5"/>
  </si>
  <si>
    <t>⑤</t>
    <phoneticPr fontId="5"/>
  </si>
  <si>
    <t>共同先端生命医科学専攻</t>
  </si>
  <si>
    <t>長野県</t>
  </si>
  <si>
    <t>学籍番号Check</t>
    <rPh sb="0" eb="4">
      <t>ガクセキバンゴウ</t>
    </rPh>
    <phoneticPr fontId="5"/>
  </si>
  <si>
    <t>①</t>
    <phoneticPr fontId="5"/>
  </si>
  <si>
    <t>Cooperative Major in Advanced Health Science</t>
  </si>
  <si>
    <t>共同先進健康科学専攻</t>
  </si>
  <si>
    <t>岐阜県</t>
  </si>
  <si>
    <t>研究科Check</t>
    <rPh sb="0" eb="3">
      <t>ケンキュウカ</t>
    </rPh>
    <phoneticPr fontId="5"/>
  </si>
  <si>
    <t>②</t>
    <phoneticPr fontId="5"/>
  </si>
  <si>
    <t>共同原子力専攻</t>
  </si>
  <si>
    <t>静岡県</t>
  </si>
  <si>
    <t>専攻Check</t>
    <rPh sb="0" eb="2">
      <t>センコウ</t>
    </rPh>
    <phoneticPr fontId="5"/>
  </si>
  <si>
    <t>③</t>
    <phoneticPr fontId="5"/>
  </si>
  <si>
    <t>先進理工学専攻</t>
  </si>
  <si>
    <t>愛知県</t>
  </si>
  <si>
    <t>Checck対象</t>
    <rPh sb="6" eb="8">
      <t>タイショウ</t>
    </rPh>
    <phoneticPr fontId="5"/>
  </si>
  <si>
    <t>④</t>
    <phoneticPr fontId="5"/>
  </si>
  <si>
    <t>三重県</t>
  </si>
  <si>
    <t>滋賀県</t>
  </si>
  <si>
    <t>④=1 &amp; ③=1 &amp; ①=1</t>
    <phoneticPr fontId="5"/>
  </si>
  <si>
    <t>Waseda University Graduate School of Advanced Science and Engineering AND Tokyo Women’s Medical University Graduate School of Medicine</t>
  </si>
  <si>
    <t>京都府</t>
  </si>
  <si>
    <t>④=1 &amp; ③=1 &amp; ①=2</t>
  </si>
  <si>
    <t>Tokyo Women’s Medical University Graduate School of Medicine AND Waseda University Graduate School of Advanced Science and Engineering</t>
    <phoneticPr fontId="5"/>
  </si>
  <si>
    <t>大阪府</t>
  </si>
  <si>
    <t>27</t>
  </si>
  <si>
    <t>④=1 &amp; ③=2</t>
    <phoneticPr fontId="5"/>
  </si>
  <si>
    <t>Waseda University Graduate School of Advanced Science and Engineering AND Tokyo University of Agriculture and Technology Graduate School of Bio-Applications and Systems Engineering</t>
  </si>
  <si>
    <t>兵庫県</t>
  </si>
  <si>
    <t>④=1 &amp; ③=3 &amp; ⑤=1</t>
    <phoneticPr fontId="5"/>
  </si>
  <si>
    <t>Waseda University Graduate School of Advanced Science and Engineering AND Tokyo City University Graduate School of Engineering</t>
  </si>
  <si>
    <t>Current student</t>
    <phoneticPr fontId="5"/>
  </si>
  <si>
    <t>奈良県</t>
  </si>
  <si>
    <t>④=1 &amp; ③=3 &amp; ⑤=2</t>
  </si>
  <si>
    <t>Waseda University Graduate School of Advanced Science and Engineering AND Tokyo City University Graduate School of Integrative Science and Engineering</t>
  </si>
  <si>
    <t>和歌山県</t>
  </si>
  <si>
    <t>鳥取県</t>
  </si>
  <si>
    <t>島根県</t>
  </si>
  <si>
    <t>岡山県</t>
  </si>
  <si>
    <t>広島県</t>
  </si>
  <si>
    <t>山口県</t>
  </si>
  <si>
    <t>徳島県</t>
  </si>
  <si>
    <t>香川県</t>
  </si>
  <si>
    <t>愛媛県</t>
  </si>
  <si>
    <t>高知県</t>
  </si>
  <si>
    <t>福岡県</t>
  </si>
  <si>
    <t>40</t>
  </si>
  <si>
    <t>佐賀県</t>
  </si>
  <si>
    <t>41</t>
  </si>
  <si>
    <t>長崎県</t>
  </si>
  <si>
    <t>42</t>
  </si>
  <si>
    <t>熊本県</t>
  </si>
  <si>
    <t>43</t>
  </si>
  <si>
    <t>大分県</t>
  </si>
  <si>
    <t>44</t>
  </si>
  <si>
    <t>宮崎県</t>
  </si>
  <si>
    <t>45</t>
  </si>
  <si>
    <t>鹿児島県</t>
  </si>
  <si>
    <t>46</t>
  </si>
  <si>
    <t>沖縄県</t>
  </si>
  <si>
    <t>47</t>
  </si>
  <si>
    <t>ー（Foreign nationals）</t>
    <phoneticPr fontId="5"/>
  </si>
  <si>
    <t>ー（外国籍）</t>
    <rPh sb="2" eb="5">
      <t>ガイコクセキ</t>
    </rPh>
    <phoneticPr fontId="5"/>
  </si>
  <si>
    <t>Permanent Domicile in Japan or Nationality</t>
    <phoneticPr fontId="5"/>
  </si>
  <si>
    <r>
      <rPr>
        <sz val="11"/>
        <rFont val="ＭＳ Ｐゴシック"/>
        <family val="3"/>
        <charset val="128"/>
      </rPr>
      <t>　</t>
    </r>
    <r>
      <rPr>
        <sz val="11"/>
        <rFont val="Tahoma"/>
        <family val="2"/>
      </rPr>
      <t xml:space="preserve">(16) </t>
    </r>
    <r>
      <rPr>
        <sz val="11"/>
        <color rgb="FFFF0000"/>
        <rFont val="Tahoma"/>
        <family val="2"/>
      </rPr>
      <t>(Only after the completion of data check)</t>
    </r>
    <r>
      <rPr>
        <sz val="11"/>
        <rFont val="Tahoma"/>
        <family val="2"/>
      </rPr>
      <t xml:space="preserve"> Submit the original application document </t>
    </r>
    <r>
      <rPr>
        <sz val="11"/>
        <rFont val="Segoe UI Symbol"/>
        <family val="2"/>
      </rPr>
      <t>⑤</t>
    </r>
    <r>
      <rPr>
        <sz val="11"/>
        <rFont val="Tahoma"/>
        <family val="2"/>
      </rPr>
      <t xml:space="preserve">Doctoral Dissertation Review Report (for all applicants), </t>
    </r>
    <r>
      <rPr>
        <sz val="11"/>
        <rFont val="Segoe UI Symbol"/>
        <family val="2"/>
      </rPr>
      <t>⑧</t>
    </r>
    <r>
      <rPr>
        <sz val="11"/>
        <rFont val="Tahoma"/>
        <family val="2"/>
      </rPr>
      <t>List of research achievements (*only if applicable)</t>
    </r>
    <rPh sb="3" eb="5">
      <t>シンセイショルイ</t>
    </rPh>
    <phoneticPr fontId="5"/>
  </si>
  <si>
    <r>
      <rPr>
        <sz val="11"/>
        <rFont val="ＭＳ Ｐゴシック"/>
        <family val="3"/>
        <charset val="128"/>
      </rPr>
      <t>　</t>
    </r>
    <r>
      <rPr>
        <sz val="11"/>
        <rFont val="Tahoma"/>
        <family val="2"/>
      </rPr>
      <t xml:space="preserve">(8) </t>
    </r>
    <r>
      <rPr>
        <sz val="11"/>
        <color rgb="FFFF0000"/>
        <rFont val="Tahoma"/>
        <family val="2"/>
      </rPr>
      <t>(Only after the completion of data check)</t>
    </r>
    <r>
      <rPr>
        <sz val="11"/>
        <rFont val="Tahoma"/>
        <family val="2"/>
      </rPr>
      <t xml:space="preserve"> Submit the original application documents </t>
    </r>
    <r>
      <rPr>
        <sz val="11"/>
        <rFont val="ＭＳ Ｐゴシック"/>
        <family val="3"/>
        <charset val="128"/>
      </rPr>
      <t>①</t>
    </r>
    <r>
      <rPr>
        <sz val="11"/>
        <rFont val="Tahoma"/>
        <family val="2"/>
      </rPr>
      <t xml:space="preserve">, </t>
    </r>
    <r>
      <rPr>
        <sz val="11"/>
        <rFont val="ＭＳ Ｐゴシック"/>
        <family val="3"/>
        <charset val="128"/>
      </rPr>
      <t>②</t>
    </r>
    <rPh sb="3" eb="5">
      <t>シンセイ</t>
    </rPh>
    <phoneticPr fontId="5"/>
  </si>
  <si>
    <t>Doctoral Program</t>
  </si>
  <si>
    <t>Kateinai (Within 3 years)</t>
  </si>
  <si>
    <t>研究指導名　↓以下の一覧よりコピーして提出用フォームに貼り付けてください↓</t>
    <rPh sb="0" eb="5">
      <t>ケンキュウシドウメイ</t>
    </rPh>
    <rPh sb="7" eb="9">
      <t>イカ</t>
    </rPh>
    <rPh sb="10" eb="12">
      <t>イチラン</t>
    </rPh>
    <rPh sb="19" eb="21">
      <t>テイシュツ</t>
    </rPh>
    <rPh sb="21" eb="22">
      <t>ヨウ</t>
    </rPh>
    <rPh sb="27" eb="28">
      <t>ハ</t>
    </rPh>
    <rPh sb="29" eb="30">
      <t>ツ</t>
    </rPh>
    <phoneticPr fontId="5"/>
  </si>
  <si>
    <t>指導教員名</t>
    <rPh sb="0" eb="5">
      <t>シドウキョウインメイ</t>
    </rPh>
    <phoneticPr fontId="5"/>
  </si>
  <si>
    <t>科目キー</t>
  </si>
  <si>
    <t>科目クラスコード</t>
  </si>
  <si>
    <t>配当年度</t>
  </si>
  <si>
    <t>授業実施科目キー</t>
  </si>
  <si>
    <t>漢字科目名</t>
    <rPh sb="0" eb="2">
      <t>カンジ</t>
    </rPh>
    <rPh sb="2" eb="4">
      <t>カモク</t>
    </rPh>
    <rPh sb="4" eb="5">
      <t>メイ</t>
    </rPh>
    <phoneticPr fontId="5"/>
  </si>
  <si>
    <t>応用確率モデル研究</t>
  </si>
  <si>
    <t>複素解析幾何学研究</t>
  </si>
  <si>
    <t>確率統計解析研究　</t>
  </si>
  <si>
    <t>確率統計解析研究</t>
  </si>
  <si>
    <t>非線形システム研究</t>
  </si>
  <si>
    <t>調和解析・非線型偏微分方程式研究</t>
  </si>
  <si>
    <t>Graduate School of Environment and Energy Engineering</t>
    <phoneticPr fontId="5"/>
  </si>
  <si>
    <t>Deparment of  Environment and Energy Engineering</t>
    <phoneticPr fontId="5"/>
  </si>
  <si>
    <t>Professor Hiroshi Onoda</t>
    <phoneticPr fontId="5"/>
  </si>
  <si>
    <t>Assessment of Environmental Systems</t>
    <phoneticPr fontId="5"/>
  </si>
  <si>
    <t xml:space="preserve">Professor Makoto Nohtomi </t>
  </si>
  <si>
    <t>Environment and Electric Energy</t>
    <phoneticPr fontId="5"/>
  </si>
  <si>
    <t xml:space="preserve">Professor Yushi Kamiya </t>
  </si>
  <si>
    <t xml:space="preserve">Professor Takashi Nozu </t>
    <phoneticPr fontId="5"/>
  </si>
  <si>
    <t xml:space="preserve">Environment and Power Systems </t>
    <phoneticPr fontId="5"/>
  </si>
  <si>
    <t>Professor Jin Kusaka</t>
    <phoneticPr fontId="5"/>
  </si>
  <si>
    <t xml:space="preserve">Environmental and Exergy Engineering Research </t>
    <phoneticPr fontId="5"/>
  </si>
  <si>
    <t xml:space="preserve">Professor Takao Nakagaki </t>
    <phoneticPr fontId="5"/>
  </si>
  <si>
    <t xml:space="preserve">Environmental Symbiosis &amp; Local Society System </t>
    <phoneticPr fontId="5"/>
  </si>
  <si>
    <t>Energy and Sustainable System for Environment</t>
    <phoneticPr fontId="5"/>
  </si>
  <si>
    <r>
      <rPr>
        <sz val="10"/>
        <color theme="0" tint="-0.14999847407452621"/>
        <rFont val="Yu Gothic"/>
        <charset val="128"/>
      </rPr>
      <t>学術・研究公正概論（人文・社会科学系）</t>
    </r>
    <r>
      <rPr>
        <sz val="10"/>
        <color theme="0" tint="-0.14999847407452621"/>
        <rFont val="Times New Roman"/>
        <family val="1"/>
      </rPr>
      <t>Introduction to Academic and Research Integrity (For Humanities and Social Science)</t>
    </r>
    <phoneticPr fontId="100"/>
  </si>
  <si>
    <t>学術・研究公正概論（生命・理工系）Introduction to Academic and Research Integrity (For Life Sciences, Biological Science, Sciences, and Engineering)</t>
  </si>
  <si>
    <t>* Data Entry Form and the templates of other application documents are available on our website.</t>
    <phoneticPr fontId="5"/>
  </si>
  <si>
    <t>Doctor of Engineering,Ph. D. in Social Sciences</t>
    <phoneticPr fontId="5"/>
  </si>
  <si>
    <t>Department of  Environment and Energy Engineering</t>
  </si>
  <si>
    <t>Graduate School of Environment and Energy Engineering</t>
  </si>
  <si>
    <r>
      <rPr>
        <sz val="11"/>
        <rFont val="ＭＳ Ｐゴシック"/>
        <family val="3"/>
        <charset val="128"/>
      </rPr>
      <t>　</t>
    </r>
    <r>
      <rPr>
        <sz val="11"/>
        <rFont val="Tahoma"/>
        <family val="2"/>
      </rPr>
      <t>(5)</t>
    </r>
    <r>
      <rPr>
        <sz val="11"/>
        <rFont val="ＭＳ Ｐゴシック"/>
        <family val="3"/>
        <charset val="128"/>
      </rPr>
      <t>　</t>
    </r>
    <r>
      <rPr>
        <sz val="11"/>
        <rFont val="Tahoma"/>
        <family val="2"/>
      </rPr>
      <t>Check that the application documents by yourself.</t>
    </r>
    <phoneticPr fontId="5"/>
  </si>
  <si>
    <r>
      <rPr>
        <sz val="11"/>
        <rFont val="ＭＳ Ｐゴシック"/>
        <family val="3"/>
        <charset val="128"/>
      </rPr>
      <t>　</t>
    </r>
    <r>
      <rPr>
        <sz val="11"/>
        <rFont val="Tahoma"/>
        <family val="2"/>
      </rPr>
      <t>(7) Check the data of the application documents at office.</t>
    </r>
    <phoneticPr fontId="5"/>
  </si>
  <si>
    <t>(10) Prepare "Doctoral Dissertation, Synopsis, Doctoral Dissertation Review Report in PDF/A format", "Application to change dissertation title (*only if applicable)".</t>
    <phoneticPr fontId="5"/>
  </si>
  <si>
    <r>
      <rPr>
        <sz val="11"/>
        <rFont val="ＭＳ Ｐゴシック"/>
        <family val="3"/>
        <charset val="128"/>
      </rPr>
      <t>　</t>
    </r>
    <r>
      <rPr>
        <sz val="11"/>
        <rFont val="Tahoma"/>
        <family val="2"/>
      </rPr>
      <t>(13)</t>
    </r>
    <r>
      <rPr>
        <sz val="11"/>
        <rFont val="ＭＳ Ｐゴシック"/>
        <family val="3"/>
        <charset val="128"/>
      </rPr>
      <t>　</t>
    </r>
    <r>
      <rPr>
        <sz val="11"/>
        <rFont val="Tahoma"/>
        <family val="2"/>
      </rPr>
      <t>Check that the application documents by yourself.</t>
    </r>
    <phoneticPr fontId="5"/>
  </si>
  <si>
    <r>
      <rPr>
        <sz val="11"/>
        <rFont val="ＭＳ Ｐゴシック"/>
        <family val="3"/>
        <charset val="128"/>
      </rPr>
      <t>　</t>
    </r>
    <r>
      <rPr>
        <sz val="11"/>
        <rFont val="Tahoma"/>
        <family val="2"/>
      </rPr>
      <t>(14) Submit the data</t>
    </r>
    <r>
      <rPr>
        <sz val="11"/>
        <rFont val="游ゴシック"/>
        <family val="2"/>
        <charset val="128"/>
      </rPr>
      <t>　
　　　</t>
    </r>
    <r>
      <rPr>
        <sz val="11"/>
        <rFont val="Tahoma"/>
        <family val="2"/>
      </rPr>
      <t xml:space="preserve">[Principal referee]: </t>
    </r>
    <r>
      <rPr>
        <sz val="11"/>
        <rFont val="ＭＳ Ｐゴシック"/>
        <family val="3"/>
        <charset val="128"/>
      </rPr>
      <t>⑤</t>
    </r>
    <r>
      <rPr>
        <sz val="11"/>
        <rFont val="Tahoma"/>
        <family val="2"/>
      </rPr>
      <t>Doctoral Dissertation Review Repot(scanned PDF),</t>
    </r>
    <r>
      <rPr>
        <sz val="11"/>
        <rFont val="ＭＳ Ｐゴシック"/>
        <family val="3"/>
        <charset val="128"/>
      </rPr>
      <t>⑦</t>
    </r>
    <r>
      <rPr>
        <sz val="11"/>
        <rFont val="Tahoma"/>
        <family val="2"/>
      </rPr>
      <t xml:space="preserve">Application to change dissertation title (*only if applicable)(Word),
</t>
    </r>
    <r>
      <rPr>
        <sz val="11"/>
        <rFont val="游ゴシック"/>
        <family val="2"/>
        <charset val="128"/>
      </rPr>
      <t>　　　⑧</t>
    </r>
    <r>
      <rPr>
        <sz val="11"/>
        <rFont val="Tahoma"/>
        <family val="2"/>
      </rPr>
      <t>List of research achievements (*only if there is update from application for doctorate (Scanned PDF)),</t>
    </r>
    <r>
      <rPr>
        <sz val="11"/>
        <rFont val="游ゴシック"/>
        <family val="2"/>
        <charset val="128"/>
      </rPr>
      <t>⑨</t>
    </r>
    <r>
      <rPr>
        <sz val="11"/>
        <rFont val="Tahoma"/>
        <family val="2"/>
      </rPr>
      <t xml:space="preserve">Application for final decision for doctoral dissertation (Excel) 
</t>
    </r>
    <r>
      <rPr>
        <sz val="11"/>
        <rFont val="游ゴシック"/>
        <family val="2"/>
        <charset val="128"/>
      </rPr>
      <t>　　　</t>
    </r>
    <r>
      <rPr>
        <sz val="11"/>
        <rFont val="Tahoma"/>
        <family val="2"/>
      </rPr>
      <t xml:space="preserve">+ </t>
    </r>
    <r>
      <rPr>
        <sz val="11"/>
        <rFont val="ＭＳ Ｐゴシック"/>
        <family val="3"/>
        <charset val="128"/>
      </rPr>
      <t>⑥</t>
    </r>
    <r>
      <rPr>
        <sz val="11"/>
        <rFont val="Tahoma"/>
        <family val="2"/>
      </rPr>
      <t>3 PDF/A files (PDF/A format</t>
    </r>
    <r>
      <rPr>
        <sz val="11"/>
        <rFont val="游ゴシック"/>
        <family val="2"/>
        <charset val="128"/>
      </rPr>
      <t>）</t>
    </r>
    <r>
      <rPr>
        <sz val="11"/>
        <rFont val="Tahoma"/>
        <family val="2"/>
      </rPr>
      <t xml:space="preserve"> 
</t>
    </r>
    <r>
      <rPr>
        <sz val="11"/>
        <rFont val="ＭＳ Ｐゴシック"/>
        <family val="2"/>
        <charset val="128"/>
      </rPr>
      <t>　　　　　</t>
    </r>
    <r>
      <rPr>
        <sz val="11"/>
        <rFont val="Tahoma"/>
        <family val="2"/>
      </rPr>
      <t>to our office by email by the application deadline (to: weee-gakumu@list.waseda.jp)</t>
    </r>
    <phoneticPr fontId="5"/>
  </si>
  <si>
    <r>
      <rPr>
        <sz val="11"/>
        <rFont val="ＭＳ Ｐゴシック"/>
        <family val="3"/>
        <charset val="128"/>
      </rPr>
      <t>　</t>
    </r>
    <r>
      <rPr>
        <sz val="11"/>
        <rFont val="Tahoma"/>
        <family val="2"/>
      </rPr>
      <t>(15) Check the data of the application documents at our office.</t>
    </r>
    <rPh sb="4" eb="6">
      <t>キョウガク</t>
    </rPh>
    <phoneticPr fontId="5"/>
  </si>
  <si>
    <r>
      <rPr>
        <sz val="11"/>
        <rFont val="ＭＳ Ｐゴシック"/>
        <family val="3"/>
        <charset val="128"/>
      </rPr>
      <t>　</t>
    </r>
    <r>
      <rPr>
        <sz val="11"/>
        <rFont val="Tahoma"/>
        <family val="2"/>
      </rPr>
      <t xml:space="preserve">(6)Submit items </t>
    </r>
    <r>
      <rPr>
        <sz val="11"/>
        <rFont val="Segoe UI Symbol"/>
        <family val="2"/>
      </rPr>
      <t>①</t>
    </r>
    <r>
      <rPr>
        <sz val="11"/>
        <rFont val="Segoe UI Symbol"/>
        <family val="2"/>
        <charset val="1"/>
      </rPr>
      <t>–②</t>
    </r>
    <r>
      <rPr>
        <sz val="11"/>
        <rFont val="Tahoma"/>
        <family val="2"/>
      </rPr>
      <t xml:space="preserve"> (PDF) and </t>
    </r>
    <r>
      <rPr>
        <sz val="11"/>
        <rFont val="Segoe UI Symbol"/>
        <family val="2"/>
      </rPr>
      <t>③</t>
    </r>
    <r>
      <rPr>
        <sz val="11"/>
        <rFont val="Tahoma"/>
        <family val="2"/>
      </rPr>
      <t xml:space="preserve"> (Excel) to the designated BOX URL by the application deadline.(For inquiries: weee-gakumu@list.waseda.jp)</t>
    </r>
    <phoneticPr fontId="5"/>
  </si>
  <si>
    <t>as of December 3 ,2025</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</si>
</sst>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
    <numFmt numFmtId="178" formatCode="[$-409]mmmm\,\ yyyy;@"/>
    <numFmt numFmtId="179" formatCode="mmmm\,\ yyyy"/>
  </numFmts>
  <fonts count="105">
    <font>
      <sz val="11"/>
      <color theme="1"/>
      <name val="ＭＳ Ｐゴシック"/>
      <family val="2"/>
      <charset val="128"/>
      <scheme val="minor"/>
    </font>
    <font>
      <sz val="10"/>
      <color theme="1"/>
      <name val="Meiryo UI"/>
      <family val="2"/>
      <charset val="128"/>
    </font>
    <font>
      <sz val="11"/>
      <name val="ＭＳ Ｐゴシック"/>
      <family val="3"/>
      <charset val="128"/>
    </font>
    <font>
      <sz val="11"/>
      <color indexed="8"/>
      <name val="ＭＳ Ｐゴシック"/>
      <family val="3"/>
      <charset val="128"/>
    </font>
    <font>
      <sz val="9"/>
      <color indexed="8"/>
      <name val="ＭＳ Ｐゴシック"/>
      <family val="3"/>
      <charset val="128"/>
    </font>
    <font>
      <sz val="6"/>
      <name val="ＭＳ Ｐゴシック"/>
      <family val="2"/>
      <charset val="128"/>
      <scheme val="minor"/>
    </font>
    <font>
      <sz val="9"/>
      <color theme="1"/>
      <name val="ＭＳ Ｐゴシック"/>
      <family val="2"/>
      <charset val="128"/>
      <scheme val="minor"/>
    </font>
    <font>
      <u/>
      <sz val="11"/>
      <color theme="10"/>
      <name val="ＭＳ Ｐゴシック"/>
      <family val="2"/>
      <charset val="128"/>
      <scheme val="minor"/>
    </font>
    <font>
      <sz val="11"/>
      <color indexed="8"/>
      <name val="ＭＳ Ｐゴシック"/>
      <family val="3"/>
      <charset val="128"/>
    </font>
    <font>
      <sz val="9"/>
      <color theme="1"/>
      <name val="ＭＳ Ｐゴシック"/>
      <family val="3"/>
      <charset val="128"/>
      <scheme val="minor"/>
    </font>
    <font>
      <sz val="9"/>
      <name val="ＭＳ Ｐゴシック"/>
      <family val="3"/>
      <charset val="128"/>
    </font>
    <font>
      <sz val="9"/>
      <name val="ＭＳ Ｐゴシック"/>
      <family val="3"/>
      <charset val="128"/>
      <scheme val="minor"/>
    </font>
    <font>
      <sz val="9"/>
      <name val="ＭＳ Ｐゴシック"/>
      <family val="2"/>
      <charset val="128"/>
      <scheme val="minor"/>
    </font>
    <font>
      <u/>
      <sz val="11"/>
      <color theme="11"/>
      <name val="ＭＳ Ｐゴシック"/>
      <family val="2"/>
      <charset val="128"/>
      <scheme val="minor"/>
    </font>
    <font>
      <sz val="10"/>
      <color theme="1"/>
      <name val="Meiryo UI"/>
      <family val="2"/>
      <charset val="128"/>
    </font>
    <font>
      <sz val="18"/>
      <color theme="3"/>
      <name val="ＭＳ Ｐゴシック"/>
      <family val="2"/>
      <charset val="128"/>
      <scheme val="major"/>
    </font>
    <font>
      <b/>
      <sz val="15"/>
      <color theme="3"/>
      <name val="Meiryo UI"/>
      <family val="2"/>
      <charset val="128"/>
    </font>
    <font>
      <b/>
      <sz val="13"/>
      <color theme="3"/>
      <name val="Meiryo UI"/>
      <family val="2"/>
      <charset val="128"/>
    </font>
    <font>
      <b/>
      <sz val="11"/>
      <color theme="3"/>
      <name val="Meiryo UI"/>
      <family val="2"/>
      <charset val="128"/>
    </font>
    <font>
      <sz val="10"/>
      <color rgb="FF006100"/>
      <name val="Meiryo UI"/>
      <family val="2"/>
      <charset val="128"/>
    </font>
    <font>
      <sz val="10"/>
      <color rgb="FF9C0006"/>
      <name val="Meiryo UI"/>
      <family val="2"/>
      <charset val="128"/>
    </font>
    <font>
      <sz val="10"/>
      <color rgb="FF9C5700"/>
      <name val="Meiryo UI"/>
      <family val="2"/>
      <charset val="128"/>
    </font>
    <font>
      <sz val="10"/>
      <color rgb="FF3F3F76"/>
      <name val="Meiryo UI"/>
      <family val="2"/>
      <charset val="128"/>
    </font>
    <font>
      <b/>
      <sz val="10"/>
      <color rgb="FF3F3F3F"/>
      <name val="Meiryo UI"/>
      <family val="2"/>
      <charset val="128"/>
    </font>
    <font>
      <b/>
      <sz val="10"/>
      <color rgb="FFFA7D00"/>
      <name val="Meiryo UI"/>
      <family val="2"/>
      <charset val="128"/>
    </font>
    <font>
      <sz val="10"/>
      <color rgb="FFFA7D00"/>
      <name val="Meiryo UI"/>
      <family val="2"/>
      <charset val="128"/>
    </font>
    <font>
      <b/>
      <sz val="10"/>
      <color theme="0"/>
      <name val="Meiryo UI"/>
      <family val="2"/>
      <charset val="128"/>
    </font>
    <font>
      <sz val="10"/>
      <color rgb="FFFF0000"/>
      <name val="Meiryo UI"/>
      <family val="2"/>
      <charset val="128"/>
    </font>
    <font>
      <i/>
      <sz val="10"/>
      <color rgb="FF7F7F7F"/>
      <name val="Meiryo UI"/>
      <family val="2"/>
      <charset val="128"/>
    </font>
    <font>
      <b/>
      <sz val="10"/>
      <color theme="1"/>
      <name val="Meiryo UI"/>
      <family val="2"/>
      <charset val="128"/>
    </font>
    <font>
      <sz val="10"/>
      <color theme="0"/>
      <name val="Meiryo UI"/>
      <family val="2"/>
      <charset val="128"/>
    </font>
    <font>
      <sz val="6"/>
      <name val="Meiryo UI"/>
      <family val="2"/>
      <charset val="128"/>
    </font>
    <font>
      <b/>
      <sz val="10"/>
      <color theme="1"/>
      <name val="Meiryo UI"/>
      <family val="3"/>
      <charset val="128"/>
    </font>
    <font>
      <sz val="10"/>
      <color theme="1"/>
      <name val="Meiryo UI"/>
      <family val="3"/>
      <charset val="128"/>
    </font>
    <font>
      <u/>
      <sz val="10"/>
      <color theme="10"/>
      <name val="Meiryo UI"/>
      <family val="2"/>
      <charset val="128"/>
    </font>
    <font>
      <b/>
      <sz val="10"/>
      <color rgb="FFFF0000"/>
      <name val="Meiryo UI"/>
      <family val="3"/>
      <charset val="128"/>
    </font>
    <font>
      <sz val="10"/>
      <name val="ＭＳ Ｐゴシック"/>
      <family val="3"/>
      <charset val="128"/>
    </font>
    <font>
      <sz val="10"/>
      <name val="Meiryo UI"/>
      <family val="3"/>
      <charset val="128"/>
    </font>
    <font>
      <sz val="11"/>
      <color theme="1"/>
      <name val="ＭＳ Ｐ明朝"/>
      <family val="1"/>
      <charset val="128"/>
    </font>
    <font>
      <sz val="22"/>
      <color theme="1"/>
      <name val="ＭＳ 明朝"/>
      <family val="1"/>
      <charset val="128"/>
    </font>
    <font>
      <sz val="32"/>
      <color theme="1"/>
      <name val="ＭＳ 明朝"/>
      <family val="1"/>
      <charset val="128"/>
    </font>
    <font>
      <sz val="11"/>
      <color theme="1"/>
      <name val="ＭＳ 明朝"/>
      <family val="1"/>
      <charset val="128"/>
    </font>
    <font>
      <sz val="10"/>
      <color indexed="8"/>
      <name val="Meiryo UI"/>
      <family val="3"/>
      <charset val="128"/>
    </font>
    <font>
      <sz val="10"/>
      <color rgb="FFFF0000"/>
      <name val="Meiryo UI"/>
      <family val="3"/>
      <charset val="128"/>
    </font>
    <font>
      <sz val="8"/>
      <color indexed="8"/>
      <name val="Meiryo UI"/>
      <family val="3"/>
      <charset val="128"/>
    </font>
    <font>
      <sz val="11"/>
      <color theme="1"/>
      <name val="Calibri"/>
      <family val="2"/>
    </font>
    <font>
      <sz val="18"/>
      <color theme="1"/>
      <name val="Times New Roman"/>
      <family val="1"/>
    </font>
    <font>
      <b/>
      <sz val="14"/>
      <color theme="1"/>
      <name val="Calibri"/>
      <family val="2"/>
    </font>
    <font>
      <sz val="9"/>
      <color theme="1"/>
      <name val="Calibri"/>
      <family val="2"/>
    </font>
    <font>
      <sz val="16"/>
      <color theme="1"/>
      <name val="Times New Roman"/>
      <family val="1"/>
    </font>
    <font>
      <sz val="10"/>
      <color theme="1"/>
      <name val="Calibri"/>
      <family val="2"/>
    </font>
    <font>
      <sz val="8"/>
      <color theme="1"/>
      <name val="Meiryo UI"/>
      <family val="3"/>
      <charset val="128"/>
    </font>
    <font>
      <sz val="11"/>
      <color theme="1"/>
      <name val="Times New Roman"/>
      <family val="1"/>
    </font>
    <font>
      <b/>
      <sz val="11"/>
      <color theme="1"/>
      <name val="Times New Roman"/>
      <family val="1"/>
    </font>
    <font>
      <sz val="9"/>
      <color indexed="8"/>
      <name val="Meiryo UI"/>
      <family val="3"/>
      <charset val="128"/>
    </font>
    <font>
      <b/>
      <sz val="20"/>
      <color theme="1"/>
      <name val="Times New Roman"/>
      <family val="1"/>
    </font>
    <font>
      <sz val="32"/>
      <color theme="1"/>
      <name val="Times New Roman"/>
      <family val="1"/>
    </font>
    <font>
      <sz val="22"/>
      <color theme="1"/>
      <name val="Times New Roman"/>
      <family val="1"/>
    </font>
    <font>
      <sz val="20"/>
      <color theme="1"/>
      <name val="Times New Roman"/>
      <family val="1"/>
    </font>
    <font>
      <sz val="10"/>
      <color theme="1"/>
      <name val="Tahoma"/>
      <family val="2"/>
    </font>
    <font>
      <b/>
      <sz val="14"/>
      <color theme="1"/>
      <name val="Times New Roman"/>
      <family val="1"/>
    </font>
    <font>
      <sz val="8"/>
      <color rgb="FFFF0000"/>
      <name val="Meiryo UI"/>
      <family val="3"/>
      <charset val="128"/>
    </font>
    <font>
      <sz val="8"/>
      <color theme="1"/>
      <name val="ＭＳ Ｐゴシック"/>
      <family val="3"/>
      <charset val="128"/>
    </font>
    <font>
      <sz val="9"/>
      <name val="Meiryo UI"/>
      <family val="3"/>
      <charset val="128"/>
    </font>
    <font>
      <sz val="10"/>
      <color theme="1"/>
      <name val="Times New Roman"/>
      <family val="1"/>
    </font>
    <font>
      <strike/>
      <sz val="10"/>
      <color theme="1"/>
      <name val="Times New Roman"/>
      <family val="1"/>
    </font>
    <font>
      <b/>
      <sz val="10"/>
      <color theme="1"/>
      <name val="Times New Roman"/>
      <family val="1"/>
    </font>
    <font>
      <sz val="10"/>
      <name val="Times New Roman"/>
      <family val="1"/>
    </font>
    <font>
      <b/>
      <sz val="9"/>
      <color theme="1"/>
      <name val="Times New Roman"/>
      <family val="1"/>
    </font>
    <font>
      <b/>
      <sz val="8"/>
      <color theme="1"/>
      <name val="Times New Roman"/>
      <family val="1"/>
    </font>
    <font>
      <b/>
      <sz val="10"/>
      <color rgb="FFFF0000"/>
      <name val="Times New Roman"/>
      <family val="1"/>
    </font>
    <font>
      <sz val="11"/>
      <name val="ＭＳ Ｐゴシック"/>
      <family val="2"/>
      <charset val="128"/>
      <scheme val="minor"/>
    </font>
    <font>
      <sz val="11"/>
      <name val="ＭＳ Ｐゴシック"/>
      <family val="3"/>
      <charset val="128"/>
      <scheme val="minor"/>
    </font>
    <font>
      <b/>
      <sz val="9"/>
      <color indexed="81"/>
      <name val="MS P ゴシック"/>
      <family val="3"/>
      <charset val="128"/>
    </font>
    <font>
      <sz val="11"/>
      <color theme="1"/>
      <name val="Tahoma"/>
      <family val="2"/>
    </font>
    <font>
      <b/>
      <u/>
      <sz val="14"/>
      <color theme="1"/>
      <name val="Tahoma"/>
      <family val="2"/>
    </font>
    <font>
      <sz val="10"/>
      <color rgb="FFFF0000"/>
      <name val="Tahoma"/>
      <family val="2"/>
    </font>
    <font>
      <sz val="10"/>
      <color theme="1"/>
      <name val="ＭＳ Ｐ明朝"/>
      <family val="1"/>
      <charset val="128"/>
    </font>
    <font>
      <sz val="11"/>
      <color indexed="81"/>
      <name val="Calibri"/>
      <family val="2"/>
    </font>
    <font>
      <sz val="8"/>
      <color theme="1"/>
      <name val="Calibri"/>
      <family val="2"/>
    </font>
    <font>
      <sz val="11"/>
      <name val="Tahoma"/>
      <family val="2"/>
    </font>
    <font>
      <b/>
      <sz val="12"/>
      <name val="Tahoma"/>
      <family val="2"/>
    </font>
    <font>
      <b/>
      <sz val="10"/>
      <name val="ＭＳ Ｐゴシック"/>
      <family val="3"/>
      <charset val="128"/>
    </font>
    <font>
      <sz val="10"/>
      <name val="Tahoma"/>
      <family val="2"/>
    </font>
    <font>
      <b/>
      <sz val="10"/>
      <name val="Tahoma"/>
      <family val="2"/>
    </font>
    <font>
      <sz val="11"/>
      <name val="ＭＳ Ｐゴシック"/>
      <family val="2"/>
      <charset val="128"/>
    </font>
    <font>
      <vertAlign val="superscript"/>
      <sz val="11"/>
      <name val="Tahoma"/>
      <family val="2"/>
    </font>
    <font>
      <sz val="11"/>
      <name val="游ゴシック"/>
      <family val="2"/>
      <charset val="128"/>
    </font>
    <font>
      <sz val="11"/>
      <name val="Segoe UI Symbol"/>
      <family val="2"/>
    </font>
    <font>
      <sz val="11"/>
      <name val="Calibri"/>
      <family val="2"/>
    </font>
    <font>
      <sz val="26"/>
      <name val="Times New Roman"/>
      <family val="1"/>
    </font>
    <font>
      <sz val="18"/>
      <name val="Times New Roman"/>
      <family val="1"/>
    </font>
    <font>
      <sz val="20"/>
      <name val="Times New Roman"/>
      <family val="1"/>
    </font>
    <font>
      <sz val="9"/>
      <color indexed="81"/>
      <name val="MS P ゴシック"/>
      <family val="3"/>
      <charset val="128"/>
    </font>
    <font>
      <sz val="9"/>
      <color indexed="81"/>
      <name val="Calibri"/>
      <family val="2"/>
    </font>
    <font>
      <sz val="11"/>
      <color rgb="FFFF0000"/>
      <name val="Tahoma"/>
      <family val="2"/>
    </font>
    <font>
      <sz val="10"/>
      <color theme="1"/>
      <name val="ＭＳ Ｐゴシック"/>
      <family val="3"/>
      <charset val="128"/>
      <scheme val="minor"/>
    </font>
    <font>
      <sz val="10"/>
      <color indexed="8"/>
      <name val="ＭＳ Ｐゴシック"/>
      <family val="3"/>
      <charset val="128"/>
    </font>
    <font>
      <sz val="10"/>
      <color theme="0" tint="-0.14999847407452621"/>
      <name val="Times New Roman"/>
      <family val="1"/>
    </font>
    <font>
      <sz val="10"/>
      <color theme="0" tint="-0.14999847407452621"/>
      <name val="Yu Gothic"/>
      <charset val="128"/>
    </font>
    <font>
      <sz val="6"/>
      <name val="ＭＳ Ｐゴシック"/>
      <family val="3"/>
      <charset val="128"/>
    </font>
    <font>
      <sz val="8"/>
      <color theme="0" tint="-0.14999847407452621"/>
      <name val="Yu Gothic UI"/>
      <family val="3"/>
      <charset val="128"/>
    </font>
    <font>
      <sz val="18"/>
      <color theme="1"/>
      <name val="ＭＳ Ｐ明朝"/>
      <family val="1"/>
      <charset val="128"/>
    </font>
    <font>
      <sz val="11"/>
      <name val="Tahoma"/>
      <family val="3"/>
      <charset val="128"/>
    </font>
    <font>
      <sz val="11"/>
      <name val="Segoe UI Symbol"/>
      <family val="2"/>
      <charset val="1"/>
    </font>
  </fonts>
  <fills count="46">
    <fill>
      <patternFill patternType="none"/>
    </fill>
    <fill>
      <patternFill patternType="gray125"/>
    </fill>
    <fill>
      <patternFill patternType="solid">
        <fgColor theme="0" tint="-0.249977111117893"/>
        <bgColor indexed="64"/>
      </patternFill>
    </fill>
    <fill>
      <patternFill patternType="solid">
        <fgColor indexed="22"/>
        <bgColor indexed="0"/>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66"/>
        <bgColor indexed="64"/>
      </patternFill>
    </fill>
    <fill>
      <patternFill patternType="solid">
        <fgColor rgb="FFFFFFCC"/>
        <bgColor indexed="64"/>
      </patternFill>
    </fill>
    <fill>
      <patternFill patternType="solid">
        <fgColor theme="9" tint="0.39997558519241921"/>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83">
    <border>
      <left/>
      <right/>
      <top/>
      <bottom/>
      <diagonal/>
    </border>
    <border>
      <left style="thin">
        <color auto="1"/>
      </left>
      <right style="thin">
        <color auto="1"/>
      </right>
      <top/>
      <bottom style="thin">
        <color auto="1"/>
      </bottom>
      <diagonal/>
    </border>
    <border>
      <left/>
      <right style="hair">
        <color indexed="8"/>
      </right>
      <top/>
      <bottom/>
      <diagonal/>
    </border>
    <border>
      <left style="hair">
        <color indexed="8"/>
      </left>
      <right style="hair">
        <color indexed="8"/>
      </right>
      <top/>
      <bottom/>
      <diagonal/>
    </border>
    <border>
      <left style="hair">
        <color indexed="8"/>
      </left>
      <right/>
      <top/>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auto="1"/>
      </top>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top style="thick">
        <color theme="0"/>
      </top>
      <bottom/>
      <diagonal/>
    </border>
    <border>
      <left/>
      <right/>
      <top style="thin">
        <color theme="0"/>
      </top>
      <bottom/>
      <diagonal/>
    </border>
  </borders>
  <cellStyleXfs count="79">
    <xf numFmtId="0" fontId="0"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3" fillId="0" borderId="0"/>
    <xf numFmtId="0" fontId="7" fillId="0" borderId="0" applyNumberFormat="0" applyFill="0" applyBorder="0" applyAlignment="0" applyProtection="0">
      <alignment vertical="center"/>
    </xf>
    <xf numFmtId="0" fontId="8" fillId="0" borderId="0"/>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5" borderId="0" applyNumberFormat="0" applyBorder="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9" applyNumberFormat="0" applyAlignment="0" applyProtection="0">
      <alignment vertical="center"/>
    </xf>
    <xf numFmtId="0" fontId="23" fillId="9" borderId="10" applyNumberFormat="0" applyAlignment="0" applyProtection="0">
      <alignment vertical="center"/>
    </xf>
    <xf numFmtId="0" fontId="24" fillId="9" borderId="9" applyNumberFormat="0" applyAlignment="0" applyProtection="0">
      <alignment vertical="center"/>
    </xf>
    <xf numFmtId="0" fontId="25" fillId="0" borderId="11" applyNumberFormat="0" applyFill="0" applyAlignment="0" applyProtection="0">
      <alignment vertical="center"/>
    </xf>
    <xf numFmtId="0" fontId="26" fillId="10" borderId="12" applyNumberFormat="0" applyAlignment="0" applyProtection="0">
      <alignment vertical="center"/>
    </xf>
    <xf numFmtId="0" fontId="27" fillId="0" borderId="0" applyNumberFormat="0" applyFill="0" applyBorder="0" applyAlignment="0" applyProtection="0">
      <alignment vertical="center"/>
    </xf>
    <xf numFmtId="0" fontId="14" fillId="11" borderId="13" applyNumberFormat="0" applyFont="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30"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30"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30"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30"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30" fillId="32"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14" fillId="35" borderId="0" applyNumberFormat="0" applyBorder="0" applyAlignment="0" applyProtection="0">
      <alignment vertical="center"/>
    </xf>
    <xf numFmtId="0" fontId="34" fillId="0" borderId="0" applyNumberFormat="0" applyFill="0" applyBorder="0" applyAlignment="0" applyProtection="0">
      <alignment vertical="center"/>
    </xf>
    <xf numFmtId="0" fontId="36" fillId="0" borderId="0"/>
    <xf numFmtId="0" fontId="3" fillId="0" borderId="0"/>
    <xf numFmtId="0" fontId="1" fillId="0" borderId="0">
      <alignment vertical="center"/>
    </xf>
    <xf numFmtId="0" fontId="1" fillId="11" borderId="13" applyNumberFormat="0" applyFont="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3" fillId="0" borderId="0"/>
    <xf numFmtId="0" fontId="3" fillId="0" borderId="0"/>
  </cellStyleXfs>
  <cellXfs count="517">
    <xf numFmtId="0" fontId="0" fillId="0" borderId="0" xfId="0">
      <alignment vertical="center"/>
    </xf>
    <xf numFmtId="0" fontId="9" fillId="0" borderId="0" xfId="0" applyFont="1">
      <alignment vertical="center"/>
    </xf>
    <xf numFmtId="0" fontId="33" fillId="0" borderId="0" xfId="0" applyFont="1">
      <alignment vertical="center"/>
    </xf>
    <xf numFmtId="0" fontId="42" fillId="2" borderId="19" xfId="8" applyFont="1" applyFill="1" applyBorder="1" applyAlignment="1">
      <alignment horizontal="left" vertical="center"/>
    </xf>
    <xf numFmtId="0" fontId="42" fillId="2" borderId="19" xfId="8" applyFont="1" applyFill="1" applyBorder="1" applyAlignment="1">
      <alignment horizontal="left" vertical="center" wrapText="1"/>
    </xf>
    <xf numFmtId="0" fontId="42" fillId="3" borderId="19" xfId="8" applyFont="1" applyFill="1" applyBorder="1" applyAlignment="1">
      <alignment vertical="center" wrapText="1"/>
    </xf>
    <xf numFmtId="0" fontId="42" fillId="3" borderId="25" xfId="8" applyFont="1" applyFill="1" applyBorder="1" applyAlignment="1">
      <alignment vertical="center" wrapText="1"/>
    </xf>
    <xf numFmtId="0" fontId="42" fillId="3" borderId="19" xfId="8" applyFont="1" applyFill="1" applyBorder="1" applyAlignment="1">
      <alignment horizontal="left" vertical="center" wrapText="1"/>
    </xf>
    <xf numFmtId="0" fontId="42" fillId="3" borderId="19" xfId="56" applyFont="1" applyFill="1" applyBorder="1" applyAlignment="1">
      <alignment horizontal="left" vertical="center" wrapText="1"/>
    </xf>
    <xf numFmtId="0" fontId="42" fillId="3" borderId="19" xfId="56" applyFont="1" applyFill="1" applyBorder="1" applyAlignment="1">
      <alignment horizontal="left" vertical="center"/>
    </xf>
    <xf numFmtId="0" fontId="33" fillId="0" borderId="0" xfId="0" applyFont="1" applyAlignment="1">
      <alignment vertical="center" shrinkToFit="1"/>
    </xf>
    <xf numFmtId="0" fontId="0" fillId="0" borderId="0" xfId="0" applyAlignment="1">
      <alignment vertical="center" shrinkToFit="1"/>
    </xf>
    <xf numFmtId="0" fontId="8" fillId="0" borderId="5" xfId="8" applyBorder="1" applyAlignment="1">
      <alignment shrinkToFit="1"/>
    </xf>
    <xf numFmtId="0" fontId="3" fillId="0" borderId="5" xfId="6" applyBorder="1" applyAlignment="1">
      <alignment shrinkToFit="1"/>
    </xf>
    <xf numFmtId="0" fontId="3" fillId="0" borderId="0" xfId="6" applyAlignment="1">
      <alignment shrinkToFit="1"/>
    </xf>
    <xf numFmtId="0" fontId="8" fillId="0" borderId="0" xfId="8" applyAlignment="1">
      <alignment shrinkToFit="1"/>
    </xf>
    <xf numFmtId="0" fontId="2" fillId="0" borderId="19" xfId="2" applyBorder="1" applyAlignment="1">
      <alignment vertical="center"/>
    </xf>
    <xf numFmtId="0" fontId="2" fillId="0" borderId="0" xfId="2" applyAlignment="1">
      <alignment vertical="center"/>
    </xf>
    <xf numFmtId="0" fontId="42" fillId="2" borderId="29" xfId="8" applyFont="1" applyFill="1" applyBorder="1" applyAlignment="1">
      <alignment horizontal="left" vertical="center" wrapText="1"/>
    </xf>
    <xf numFmtId="0" fontId="37" fillId="3" borderId="1" xfId="6" applyFont="1" applyFill="1" applyBorder="1" applyAlignment="1">
      <alignment horizontal="left" vertical="center" wrapText="1"/>
    </xf>
    <xf numFmtId="0" fontId="37" fillId="3" borderId="52" xfId="6" applyFont="1" applyFill="1" applyBorder="1" applyAlignment="1">
      <alignment horizontal="left" vertical="center" wrapText="1"/>
    </xf>
    <xf numFmtId="0" fontId="37" fillId="3" borderId="53" xfId="6" applyFont="1" applyFill="1" applyBorder="1" applyAlignment="1">
      <alignment horizontal="left" vertical="center" wrapText="1"/>
    </xf>
    <xf numFmtId="0" fontId="37" fillId="0" borderId="0" xfId="0" applyFont="1">
      <alignment vertical="center"/>
    </xf>
    <xf numFmtId="0" fontId="33" fillId="0" borderId="54" xfId="0" applyFont="1" applyBorder="1">
      <alignment vertical="center"/>
    </xf>
    <xf numFmtId="0" fontId="33" fillId="0" borderId="55" xfId="0" applyFont="1" applyBorder="1">
      <alignment vertical="center"/>
    </xf>
    <xf numFmtId="0" fontId="33" fillId="36" borderId="56" xfId="0" applyFont="1" applyFill="1" applyBorder="1" applyAlignment="1">
      <alignment vertical="center" shrinkToFit="1"/>
    </xf>
    <xf numFmtId="0" fontId="33" fillId="38" borderId="57" xfId="0" applyFont="1" applyFill="1" applyBorder="1" applyAlignment="1">
      <alignment vertical="center" shrinkToFit="1"/>
    </xf>
    <xf numFmtId="0" fontId="44" fillId="2" borderId="29" xfId="8" applyFont="1" applyFill="1" applyBorder="1" applyAlignment="1">
      <alignment horizontal="left" vertical="center" wrapText="1"/>
    </xf>
    <xf numFmtId="0" fontId="43" fillId="3" borderId="19" xfId="8" applyFont="1" applyFill="1" applyBorder="1" applyAlignment="1">
      <alignment vertical="center" wrapText="1"/>
    </xf>
    <xf numFmtId="0" fontId="42" fillId="3" borderId="19" xfId="8" applyFont="1" applyFill="1" applyBorder="1" applyAlignment="1">
      <alignment horizontal="center" vertical="center" wrapText="1"/>
    </xf>
    <xf numFmtId="0" fontId="51" fillId="0" borderId="0" xfId="0" applyFont="1">
      <alignment vertical="center"/>
    </xf>
    <xf numFmtId="0" fontId="44" fillId="3" borderId="19" xfId="56" applyFont="1" applyFill="1" applyBorder="1" applyAlignment="1">
      <alignment horizontal="left" vertical="center" wrapText="1" shrinkToFit="1"/>
    </xf>
    <xf numFmtId="0" fontId="37" fillId="2" borderId="19" xfId="8" applyFont="1" applyFill="1" applyBorder="1" applyAlignment="1">
      <alignment horizontal="left" vertical="center"/>
    </xf>
    <xf numFmtId="0" fontId="54" fillId="3" borderId="19" xfId="8" applyFont="1" applyFill="1" applyBorder="1" applyAlignment="1">
      <alignment horizontal="left" vertical="center" wrapText="1"/>
    </xf>
    <xf numFmtId="0" fontId="3" fillId="0" borderId="5" xfId="8" applyFont="1" applyBorder="1" applyAlignment="1">
      <alignment shrinkToFit="1"/>
    </xf>
    <xf numFmtId="0" fontId="54" fillId="3" borderId="19" xfId="56" applyFont="1" applyFill="1" applyBorder="1" applyAlignment="1">
      <alignment horizontal="center" vertical="center" wrapText="1" shrinkToFit="1"/>
    </xf>
    <xf numFmtId="0" fontId="3" fillId="0" borderId="5" xfId="77" applyBorder="1"/>
    <xf numFmtId="0" fontId="52" fillId="0" borderId="0" xfId="0" applyFont="1">
      <alignment vertical="center"/>
    </xf>
    <xf numFmtId="0" fontId="57" fillId="0" borderId="0" xfId="0" applyFont="1">
      <alignment vertical="center"/>
    </xf>
    <xf numFmtId="0" fontId="46" fillId="0" borderId="0" xfId="0" applyFont="1">
      <alignment vertical="center"/>
    </xf>
    <xf numFmtId="0" fontId="46" fillId="0" borderId="0" xfId="0" applyFont="1" applyAlignment="1">
      <alignment vertical="center" wrapText="1"/>
    </xf>
    <xf numFmtId="0" fontId="46" fillId="0" borderId="0" xfId="0" applyFont="1" applyAlignment="1">
      <alignment horizontal="center" vertical="center"/>
    </xf>
    <xf numFmtId="0" fontId="64" fillId="0" borderId="0" xfId="12" applyFont="1">
      <alignment vertical="center"/>
    </xf>
    <xf numFmtId="0" fontId="64" fillId="0" borderId="54" xfId="0" applyFont="1" applyBorder="1">
      <alignment vertical="center"/>
    </xf>
    <xf numFmtId="0" fontId="64" fillId="0" borderId="55" xfId="0" applyFont="1" applyBorder="1">
      <alignment vertical="center"/>
    </xf>
    <xf numFmtId="0" fontId="65" fillId="0" borderId="0" xfId="12" applyFont="1">
      <alignment vertical="center"/>
    </xf>
    <xf numFmtId="0" fontId="66" fillId="0" borderId="0" xfId="12" applyFont="1">
      <alignment vertical="center"/>
    </xf>
    <xf numFmtId="0" fontId="52" fillId="0" borderId="0" xfId="0" applyFont="1" applyAlignment="1">
      <alignment horizontal="right" vertical="center"/>
    </xf>
    <xf numFmtId="0" fontId="64" fillId="36" borderId="56" xfId="0" applyFont="1" applyFill="1" applyBorder="1" applyAlignment="1">
      <alignment vertical="center" shrinkToFit="1"/>
    </xf>
    <xf numFmtId="0" fontId="64" fillId="38" borderId="57" xfId="0" applyFont="1" applyFill="1" applyBorder="1" applyAlignment="1">
      <alignment vertical="center" shrinkToFit="1"/>
    </xf>
    <xf numFmtId="0" fontId="66" fillId="4" borderId="20" xfId="12" applyFont="1" applyFill="1" applyBorder="1">
      <alignment vertical="center"/>
    </xf>
    <xf numFmtId="0" fontId="66" fillId="4" borderId="21" xfId="12" applyFont="1" applyFill="1" applyBorder="1">
      <alignment vertical="center"/>
    </xf>
    <xf numFmtId="0" fontId="66" fillId="4" borderId="22" xfId="12" applyFont="1" applyFill="1" applyBorder="1">
      <alignment vertical="center"/>
    </xf>
    <xf numFmtId="0" fontId="66" fillId="0" borderId="0" xfId="12" applyFont="1" applyAlignment="1">
      <alignment horizontal="left" vertical="center"/>
    </xf>
    <xf numFmtId="49" fontId="67" fillId="0" borderId="0" xfId="12" applyNumberFormat="1" applyFont="1" applyAlignment="1">
      <alignment horizontal="left" vertical="center"/>
    </xf>
    <xf numFmtId="0" fontId="60" fillId="0" borderId="0" xfId="12" applyFont="1">
      <alignment vertical="center"/>
    </xf>
    <xf numFmtId="0" fontId="64" fillId="0" borderId="0" xfId="12" applyFont="1" applyAlignment="1">
      <alignment horizontal="left" vertical="center" shrinkToFit="1"/>
    </xf>
    <xf numFmtId="0" fontId="64" fillId="0" borderId="0" xfId="12" applyFont="1" applyAlignment="1">
      <alignment horizontal="right" vertical="center"/>
    </xf>
    <xf numFmtId="0" fontId="64" fillId="0" borderId="0" xfId="12" applyFont="1" applyAlignment="1">
      <alignment horizontal="left" vertical="center"/>
    </xf>
    <xf numFmtId="0" fontId="70" fillId="0" borderId="0" xfId="12" applyFont="1">
      <alignment vertical="center"/>
    </xf>
    <xf numFmtId="0" fontId="66" fillId="0" borderId="19" xfId="12" applyFont="1" applyBorder="1">
      <alignment vertical="center"/>
    </xf>
    <xf numFmtId="0" fontId="3" fillId="0" borderId="5" xfId="56" applyBorder="1" applyAlignment="1">
      <alignment shrinkToFit="1"/>
    </xf>
    <xf numFmtId="0" fontId="3" fillId="0" borderId="5" xfId="78" applyBorder="1" applyAlignment="1">
      <alignment wrapText="1"/>
    </xf>
    <xf numFmtId="0" fontId="3" fillId="0" borderId="5" xfId="78" applyBorder="1" applyAlignment="1">
      <alignment horizontal="right" wrapText="1"/>
    </xf>
    <xf numFmtId="0" fontId="3" fillId="0" borderId="5" xfId="77" applyBorder="1" applyAlignment="1">
      <alignment shrinkToFit="1"/>
    </xf>
    <xf numFmtId="0" fontId="4" fillId="3" borderId="2" xfId="56" applyFont="1" applyFill="1" applyBorder="1" applyAlignment="1">
      <alignment horizontal="left" vertical="center" wrapText="1"/>
    </xf>
    <xf numFmtId="0" fontId="4" fillId="3" borderId="4" xfId="56" applyFont="1" applyFill="1" applyBorder="1" applyAlignment="1">
      <alignment horizontal="left" vertical="center" wrapText="1"/>
    </xf>
    <xf numFmtId="0" fontId="4" fillId="3" borderId="3" xfId="56" applyFont="1" applyFill="1" applyBorder="1" applyAlignment="1">
      <alignment horizontal="left" vertical="center" wrapText="1"/>
    </xf>
    <xf numFmtId="0" fontId="9" fillId="0" borderId="0" xfId="0" applyFont="1" applyAlignment="1">
      <alignment horizontal="left" vertical="center" wrapText="1"/>
    </xf>
    <xf numFmtId="0" fontId="2" fillId="0" borderId="5" xfId="78" applyFont="1" applyBorder="1" applyAlignment="1">
      <alignment horizontal="right" wrapText="1"/>
    </xf>
    <xf numFmtId="0" fontId="71" fillId="0" borderId="0" xfId="0" applyFont="1" applyAlignment="1">
      <alignment vertical="center" shrinkToFit="1"/>
    </xf>
    <xf numFmtId="0" fontId="72" fillId="0" borderId="0" xfId="0" applyFont="1" applyAlignment="1">
      <alignment vertical="center" shrinkToFit="1"/>
    </xf>
    <xf numFmtId="0" fontId="2" fillId="0" borderId="5" xfId="6" applyFont="1" applyBorder="1" applyAlignment="1">
      <alignment shrinkToFit="1"/>
    </xf>
    <xf numFmtId="0" fontId="37" fillId="3" borderId="19" xfId="56" applyFont="1" applyFill="1" applyBorder="1" applyAlignment="1">
      <alignment horizontal="center" vertical="center" wrapText="1"/>
    </xf>
    <xf numFmtId="49" fontId="45" fillId="0" borderId="29" xfId="0" applyNumberFormat="1" applyFont="1" applyBorder="1" applyAlignment="1" applyProtection="1">
      <alignment horizontal="center" vertical="center"/>
      <protection locked="0"/>
    </xf>
    <xf numFmtId="0" fontId="66" fillId="0" borderId="58" xfId="12" applyFont="1" applyBorder="1" applyAlignment="1" applyProtection="1">
      <alignment horizontal="center" vertical="center" shrinkToFit="1"/>
      <protection locked="0"/>
    </xf>
    <xf numFmtId="0" fontId="66" fillId="0" borderId="59" xfId="12" applyFont="1" applyBorder="1" applyAlignment="1" applyProtection="1">
      <alignment horizontal="center" vertical="center" shrinkToFit="1"/>
      <protection locked="0"/>
    </xf>
    <xf numFmtId="0" fontId="76" fillId="0" borderId="0" xfId="0" applyFont="1" applyAlignment="1">
      <alignment horizontal="left" vertical="center"/>
    </xf>
    <xf numFmtId="0" fontId="74" fillId="0" borderId="0" xfId="0" applyFont="1">
      <alignment vertical="center"/>
    </xf>
    <xf numFmtId="0" fontId="52" fillId="0" borderId="0" xfId="0" applyFont="1" applyAlignment="1">
      <alignment horizontal="center" vertical="center"/>
    </xf>
    <xf numFmtId="14" fontId="52" fillId="0" borderId="24" xfId="0" applyNumberFormat="1" applyFont="1" applyBorder="1" applyAlignment="1">
      <alignment horizontal="right" vertical="center"/>
    </xf>
    <xf numFmtId="0" fontId="52" fillId="39" borderId="19" xfId="0" applyFont="1" applyFill="1" applyBorder="1" applyAlignment="1">
      <alignment horizontal="center" vertical="center" wrapText="1"/>
    </xf>
    <xf numFmtId="0" fontId="52" fillId="0" borderId="50" xfId="0" applyFont="1" applyBorder="1">
      <alignment vertical="center"/>
    </xf>
    <xf numFmtId="0" fontId="52" fillId="0" borderId="15" xfId="0" applyFont="1" applyBorder="1">
      <alignment vertical="center"/>
    </xf>
    <xf numFmtId="0" fontId="52" fillId="0" borderId="23" xfId="0" applyFont="1" applyBorder="1">
      <alignment vertical="center"/>
    </xf>
    <xf numFmtId="0" fontId="52" fillId="0" borderId="1" xfId="0" applyFont="1" applyBorder="1">
      <alignment vertical="center"/>
    </xf>
    <xf numFmtId="0" fontId="47" fillId="0" borderId="0" xfId="0" applyFont="1">
      <alignment vertical="center"/>
    </xf>
    <xf numFmtId="0" fontId="45" fillId="0" borderId="0" xfId="0" applyFont="1">
      <alignment vertical="center"/>
    </xf>
    <xf numFmtId="0" fontId="47" fillId="0" borderId="0" xfId="0" applyFont="1" applyAlignment="1">
      <alignment horizontal="center" vertical="center"/>
    </xf>
    <xf numFmtId="0" fontId="48" fillId="0" borderId="0" xfId="0" applyFont="1">
      <alignment vertical="center"/>
    </xf>
    <xf numFmtId="0" fontId="45" fillId="0" borderId="0" xfId="0" applyFont="1" applyAlignment="1">
      <alignment horizontal="right" vertical="center"/>
    </xf>
    <xf numFmtId="0" fontId="45" fillId="0" borderId="15" xfId="0" applyFont="1" applyBorder="1">
      <alignment vertical="center"/>
    </xf>
    <xf numFmtId="0" fontId="45" fillId="0" borderId="29" xfId="0" applyFont="1" applyBorder="1" applyAlignment="1">
      <alignment horizontal="center" vertical="center"/>
    </xf>
    <xf numFmtId="0" fontId="45" fillId="0" borderId="22" xfId="0" applyFont="1" applyBorder="1">
      <alignment vertical="center"/>
    </xf>
    <xf numFmtId="0" fontId="79" fillId="0" borderId="28" xfId="0" applyFont="1" applyBorder="1">
      <alignment vertical="center"/>
    </xf>
    <xf numFmtId="0" fontId="45" fillId="0" borderId="0" xfId="0" applyFont="1" applyAlignment="1">
      <alignment horizontal="center" vertical="center"/>
    </xf>
    <xf numFmtId="0" fontId="50" fillId="0" borderId="0" xfId="0" applyFont="1">
      <alignment vertical="center"/>
    </xf>
    <xf numFmtId="0" fontId="50" fillId="0" borderId="0" xfId="0" applyFont="1" applyAlignment="1">
      <alignment vertical="center" wrapText="1"/>
    </xf>
    <xf numFmtId="0" fontId="45" fillId="0" borderId="24" xfId="0" applyFont="1" applyBorder="1">
      <alignment vertical="center"/>
    </xf>
    <xf numFmtId="0" fontId="45" fillId="0" borderId="21" xfId="0" applyFont="1" applyBorder="1">
      <alignment vertical="center"/>
    </xf>
    <xf numFmtId="0" fontId="45" fillId="0" borderId="21" xfId="0" applyFont="1" applyBorder="1" applyAlignment="1">
      <alignment horizontal="left" vertical="center"/>
    </xf>
    <xf numFmtId="49" fontId="42" fillId="38" borderId="19" xfId="8" applyNumberFormat="1" applyFont="1" applyFill="1" applyBorder="1" applyAlignment="1">
      <alignment vertical="center"/>
    </xf>
    <xf numFmtId="176" fontId="42" fillId="4" borderId="29" xfId="56" applyNumberFormat="1" applyFont="1" applyFill="1" applyBorder="1" applyAlignment="1">
      <alignment horizontal="left" vertical="center"/>
    </xf>
    <xf numFmtId="0" fontId="37" fillId="4" borderId="29" xfId="0" applyFont="1" applyFill="1" applyBorder="1" applyAlignment="1">
      <alignment horizontal="left" vertical="center" shrinkToFit="1"/>
    </xf>
    <xf numFmtId="0" fontId="42" fillId="4" borderId="19" xfId="56" applyFont="1" applyFill="1" applyBorder="1" applyAlignment="1">
      <alignment horizontal="left" vertical="center" shrinkToFit="1"/>
    </xf>
    <xf numFmtId="0" fontId="42" fillId="4" borderId="19" xfId="56" applyFont="1" applyFill="1" applyBorder="1" applyAlignment="1">
      <alignment vertical="center" shrinkToFit="1"/>
    </xf>
    <xf numFmtId="49" fontId="42" fillId="38" borderId="52" xfId="56" applyNumberFormat="1" applyFont="1" applyFill="1" applyBorder="1" applyAlignment="1">
      <alignment vertical="center" shrinkToFit="1"/>
    </xf>
    <xf numFmtId="49" fontId="42" fillId="38" borderId="1" xfId="56" applyNumberFormat="1" applyFont="1" applyFill="1" applyBorder="1" applyAlignment="1">
      <alignment vertical="center" shrinkToFit="1"/>
    </xf>
    <xf numFmtId="0" fontId="66" fillId="0" borderId="19" xfId="12" applyFont="1" applyBorder="1" applyAlignment="1" applyProtection="1">
      <alignment horizontal="center" vertical="center" shrinkToFit="1"/>
      <protection locked="0"/>
    </xf>
    <xf numFmtId="0" fontId="64" fillId="0" borderId="0" xfId="0" applyFont="1">
      <alignment vertical="center"/>
    </xf>
    <xf numFmtId="0" fontId="80" fillId="0" borderId="0" xfId="0" applyFont="1">
      <alignment vertical="center"/>
    </xf>
    <xf numFmtId="0" fontId="80" fillId="0" borderId="51" xfId="0" quotePrefix="1" applyFont="1" applyBorder="1" applyAlignment="1">
      <alignment horizontal="center" vertical="center"/>
    </xf>
    <xf numFmtId="0" fontId="80" fillId="0" borderId="17" xfId="0" applyFont="1" applyBorder="1">
      <alignment vertical="center"/>
    </xf>
    <xf numFmtId="0" fontId="83" fillId="0" borderId="17" xfId="0" applyFont="1" applyBorder="1">
      <alignment vertical="center"/>
    </xf>
    <xf numFmtId="0" fontId="83" fillId="0" borderId="45" xfId="0" applyFont="1" applyBorder="1">
      <alignment vertical="center"/>
    </xf>
    <xf numFmtId="0" fontId="80" fillId="0" borderId="66" xfId="0" applyFont="1" applyBorder="1" applyAlignment="1">
      <alignment horizontal="center" vertical="center"/>
    </xf>
    <xf numFmtId="0" fontId="83" fillId="0" borderId="0" xfId="0" applyFont="1">
      <alignment vertical="center"/>
    </xf>
    <xf numFmtId="0" fontId="83" fillId="0" borderId="67" xfId="0" applyFont="1" applyBorder="1">
      <alignment vertical="center"/>
    </xf>
    <xf numFmtId="0" fontId="83" fillId="0" borderId="66" xfId="0" applyFont="1" applyBorder="1" applyAlignment="1">
      <alignment horizontal="center" vertical="center"/>
    </xf>
    <xf numFmtId="0" fontId="83" fillId="0" borderId="18" xfId="0" applyFont="1" applyBorder="1">
      <alignment vertical="center"/>
    </xf>
    <xf numFmtId="0" fontId="83" fillId="0" borderId="16" xfId="0" applyFont="1" applyBorder="1">
      <alignment vertical="center"/>
    </xf>
    <xf numFmtId="0" fontId="83" fillId="0" borderId="49" xfId="0" applyFont="1" applyBorder="1">
      <alignment vertical="center"/>
    </xf>
    <xf numFmtId="0" fontId="83" fillId="0" borderId="18" xfId="0" applyFont="1" applyBorder="1" applyAlignment="1">
      <alignment horizontal="center" vertical="center"/>
    </xf>
    <xf numFmtId="0" fontId="83" fillId="0" borderId="51" xfId="0" applyFont="1" applyBorder="1" applyAlignment="1">
      <alignment horizontal="center" vertical="center"/>
    </xf>
    <xf numFmtId="0" fontId="80" fillId="0" borderId="66" xfId="0" quotePrefix="1" applyFont="1" applyBorder="1" applyAlignment="1">
      <alignment horizontal="left" vertical="center"/>
    </xf>
    <xf numFmtId="0" fontId="83" fillId="0" borderId="71" xfId="0" applyFont="1" applyBorder="1" applyAlignment="1">
      <alignment horizontal="center" vertical="center"/>
    </xf>
    <xf numFmtId="0" fontId="83" fillId="0" borderId="24" xfId="0" applyFont="1" applyBorder="1">
      <alignment vertical="center"/>
    </xf>
    <xf numFmtId="0" fontId="83" fillId="0" borderId="72" xfId="0" applyFont="1" applyBorder="1">
      <alignment vertical="center"/>
    </xf>
    <xf numFmtId="0" fontId="83" fillId="0" borderId="66" xfId="0" applyFont="1" applyBorder="1">
      <alignment vertical="center"/>
    </xf>
    <xf numFmtId="0" fontId="83" fillId="0" borderId="71" xfId="0" applyFont="1" applyBorder="1">
      <alignment vertical="center"/>
    </xf>
    <xf numFmtId="0" fontId="71" fillId="0" borderId="0" xfId="0" applyFont="1" applyAlignment="1">
      <alignment horizontal="left" vertical="center"/>
    </xf>
    <xf numFmtId="0" fontId="71" fillId="0" borderId="67" xfId="0" applyFont="1" applyBorder="1" applyAlignment="1">
      <alignment horizontal="left" vertical="center"/>
    </xf>
    <xf numFmtId="0" fontId="80" fillId="0" borderId="66" xfId="0" applyFont="1" applyBorder="1">
      <alignment vertical="center"/>
    </xf>
    <xf numFmtId="0" fontId="86" fillId="0" borderId="0" xfId="0" applyFont="1">
      <alignment vertical="center"/>
    </xf>
    <xf numFmtId="0" fontId="86" fillId="0" borderId="67" xfId="0" applyFont="1" applyBorder="1">
      <alignment vertical="center"/>
    </xf>
    <xf numFmtId="0" fontId="80" fillId="0" borderId="66" xfId="0" quotePrefix="1" applyFont="1" applyBorder="1" applyAlignment="1">
      <alignment horizontal="center" vertical="center"/>
    </xf>
    <xf numFmtId="0" fontId="83" fillId="0" borderId="0" xfId="0" quotePrefix="1" applyFont="1">
      <alignment vertical="center"/>
    </xf>
    <xf numFmtId="0" fontId="89" fillId="0" borderId="0" xfId="0" applyFont="1">
      <alignment vertical="center"/>
    </xf>
    <xf numFmtId="0" fontId="91" fillId="0" borderId="0" xfId="0" applyFont="1">
      <alignment vertical="center"/>
    </xf>
    <xf numFmtId="0" fontId="37" fillId="3" borderId="19" xfId="6" applyFont="1" applyFill="1" applyBorder="1" applyAlignment="1">
      <alignment horizontal="left" vertical="center" wrapText="1"/>
    </xf>
    <xf numFmtId="0" fontId="63" fillId="3" borderId="19" xfId="6" applyFont="1" applyFill="1" applyBorder="1" applyAlignment="1">
      <alignment horizontal="left" vertical="center" wrapText="1"/>
    </xf>
    <xf numFmtId="0" fontId="4" fillId="3" borderId="19" xfId="56" applyFont="1" applyFill="1" applyBorder="1" applyAlignment="1">
      <alignment horizontal="left" vertical="center" wrapText="1"/>
    </xf>
    <xf numFmtId="0" fontId="11" fillId="2" borderId="19" xfId="0" applyFont="1" applyFill="1" applyBorder="1" applyAlignment="1">
      <alignment horizontal="left" vertical="center" wrapText="1"/>
    </xf>
    <xf numFmtId="0" fontId="4" fillId="3" borderId="29" xfId="56" applyFont="1" applyFill="1" applyBorder="1" applyAlignment="1">
      <alignment horizontal="left" vertical="center" wrapText="1"/>
    </xf>
    <xf numFmtId="0" fontId="12" fillId="2" borderId="19" xfId="0" applyFont="1" applyFill="1" applyBorder="1" applyAlignment="1">
      <alignment horizontal="left" vertical="center" wrapText="1"/>
    </xf>
    <xf numFmtId="0" fontId="10" fillId="3" borderId="19" xfId="6" applyFont="1" applyFill="1" applyBorder="1" applyAlignment="1">
      <alignment horizontal="left" vertical="center" wrapText="1"/>
    </xf>
    <xf numFmtId="0" fontId="10" fillId="3" borderId="29" xfId="6" applyFont="1" applyFill="1" applyBorder="1" applyAlignment="1">
      <alignment horizontal="left" vertical="center" wrapText="1"/>
    </xf>
    <xf numFmtId="0" fontId="4" fillId="4" borderId="19" xfId="56" applyFont="1" applyFill="1" applyBorder="1" applyAlignment="1">
      <alignment horizontal="left" vertical="center" wrapText="1"/>
    </xf>
    <xf numFmtId="14" fontId="4" fillId="4" borderId="19" xfId="56" applyNumberFormat="1" applyFont="1" applyFill="1" applyBorder="1" applyAlignment="1">
      <alignment horizontal="left" vertical="center" wrapText="1"/>
    </xf>
    <xf numFmtId="0" fontId="11" fillId="4" borderId="19" xfId="0" applyFont="1" applyFill="1" applyBorder="1" applyAlignment="1">
      <alignment horizontal="left" vertical="center" wrapText="1"/>
    </xf>
    <xf numFmtId="0" fontId="7" fillId="4" borderId="19" xfId="7" applyNumberFormat="1" applyFill="1" applyBorder="1" applyAlignment="1">
      <alignment horizontal="left" vertical="center" wrapText="1"/>
    </xf>
    <xf numFmtId="0" fontId="4" fillId="4" borderId="22" xfId="56" applyFont="1" applyFill="1" applyBorder="1" applyAlignment="1">
      <alignment horizontal="left" vertical="center" wrapText="1"/>
    </xf>
    <xf numFmtId="0" fontId="10" fillId="4" borderId="19" xfId="6" applyFont="1" applyFill="1" applyBorder="1" applyAlignment="1">
      <alignment horizontal="left" vertical="center" wrapText="1"/>
    </xf>
    <xf numFmtId="14" fontId="10" fillId="4" borderId="19" xfId="6" applyNumberFormat="1" applyFont="1" applyFill="1" applyBorder="1" applyAlignment="1">
      <alignment horizontal="left" vertical="center" wrapText="1"/>
    </xf>
    <xf numFmtId="0" fontId="4" fillId="4" borderId="19" xfId="6" applyFont="1" applyFill="1" applyBorder="1" applyAlignment="1">
      <alignment horizontal="left" vertical="center" wrapText="1"/>
    </xf>
    <xf numFmtId="0" fontId="96" fillId="37" borderId="19" xfId="0" applyFont="1" applyFill="1" applyBorder="1">
      <alignment vertical="center"/>
    </xf>
    <xf numFmtId="0" fontId="96" fillId="0" borderId="19" xfId="0" applyFont="1" applyBorder="1" applyAlignment="1">
      <alignment vertical="center" shrinkToFit="1"/>
    </xf>
    <xf numFmtId="0" fontId="96" fillId="0" borderId="19" xfId="0" applyFont="1" applyBorder="1">
      <alignment vertical="center"/>
    </xf>
    <xf numFmtId="0" fontId="96" fillId="36" borderId="19" xfId="0" applyFont="1" applyFill="1" applyBorder="1">
      <alignment vertical="center"/>
    </xf>
    <xf numFmtId="0" fontId="96" fillId="0" borderId="0" xfId="0" applyFont="1">
      <alignment vertical="center"/>
    </xf>
    <xf numFmtId="0" fontId="96" fillId="37" borderId="29" xfId="0" applyFont="1" applyFill="1" applyBorder="1">
      <alignment vertical="center"/>
    </xf>
    <xf numFmtId="0" fontId="96" fillId="0" borderId="0" xfId="0" applyFont="1" applyAlignment="1">
      <alignment vertical="center" shrinkToFit="1"/>
    </xf>
    <xf numFmtId="0" fontId="96" fillId="36" borderId="0" xfId="0" applyFont="1" applyFill="1">
      <alignment vertical="center"/>
    </xf>
    <xf numFmtId="0" fontId="96" fillId="4" borderId="19" xfId="0" applyFont="1" applyFill="1" applyBorder="1" applyProtection="1">
      <alignment vertical="center"/>
      <protection locked="0"/>
    </xf>
    <xf numFmtId="0" fontId="97" fillId="0" borderId="19" xfId="6" applyFont="1" applyBorder="1"/>
    <xf numFmtId="0" fontId="97" fillId="0" borderId="79" xfId="6" applyFont="1" applyBorder="1"/>
    <xf numFmtId="0" fontId="97" fillId="0" borderId="80" xfId="6" applyFont="1" applyBorder="1"/>
    <xf numFmtId="0" fontId="97" fillId="0" borderId="80" xfId="6" applyFont="1" applyBorder="1" applyAlignment="1">
      <alignment horizontal="right"/>
    </xf>
    <xf numFmtId="0" fontId="96" fillId="4" borderId="19" xfId="0" applyFont="1" applyFill="1" applyBorder="1">
      <alignment vertical="center"/>
    </xf>
    <xf numFmtId="0" fontId="98" fillId="44" borderId="81" xfId="0" applyFont="1" applyFill="1" applyBorder="1" applyAlignment="1">
      <alignment horizontal="left" vertical="top"/>
    </xf>
    <xf numFmtId="0" fontId="101" fillId="45" borderId="82" xfId="0" applyFont="1" applyFill="1" applyBorder="1" applyAlignment="1">
      <alignment horizontal="left" vertical="top"/>
    </xf>
    <xf numFmtId="0" fontId="46" fillId="0" borderId="0" xfId="0" applyFont="1" applyAlignment="1">
      <alignment horizontal="center" vertical="center" wrapText="1" shrinkToFit="1"/>
    </xf>
    <xf numFmtId="0" fontId="46" fillId="0" borderId="0" xfId="0" applyFont="1" applyAlignment="1" applyProtection="1">
      <alignment vertical="center" wrapText="1" shrinkToFit="1"/>
      <protection locked="0"/>
    </xf>
    <xf numFmtId="0" fontId="74" fillId="0" borderId="0" xfId="0" applyFont="1" applyAlignment="1">
      <alignment horizontal="right" vertical="center"/>
    </xf>
    <xf numFmtId="14" fontId="59" fillId="0" borderId="0" xfId="0" applyNumberFormat="1" applyFont="1" applyAlignment="1">
      <alignment horizontal="right" vertical="center"/>
    </xf>
    <xf numFmtId="0" fontId="80" fillId="0" borderId="66" xfId="0" quotePrefix="1" applyFont="1" applyBorder="1" applyAlignment="1">
      <alignment horizontal="left" vertical="center" wrapText="1"/>
    </xf>
    <xf numFmtId="0" fontId="71" fillId="0" borderId="0" xfId="0" applyFont="1" applyAlignment="1">
      <alignment horizontal="left" vertical="center"/>
    </xf>
    <xf numFmtId="0" fontId="71" fillId="0" borderId="67" xfId="0" applyFont="1" applyBorder="1" applyAlignment="1">
      <alignment horizontal="left" vertical="center"/>
    </xf>
    <xf numFmtId="0" fontId="82" fillId="41" borderId="73" xfId="0" applyFont="1" applyFill="1" applyBorder="1" applyAlignment="1">
      <alignment horizontal="center" vertical="center" wrapText="1"/>
    </xf>
    <xf numFmtId="0" fontId="84" fillId="41" borderId="75" xfId="0" applyFont="1" applyFill="1" applyBorder="1" applyAlignment="1">
      <alignment horizontal="center" vertical="center"/>
    </xf>
    <xf numFmtId="0" fontId="82" fillId="41" borderId="73" xfId="0" applyFont="1" applyFill="1" applyBorder="1" applyAlignment="1">
      <alignment horizontal="center" vertical="center" textRotation="255" wrapText="1"/>
    </xf>
    <xf numFmtId="0" fontId="84" fillId="41" borderId="74" xfId="0" applyFont="1" applyFill="1" applyBorder="1" applyAlignment="1">
      <alignment horizontal="center" vertical="center" textRotation="255"/>
    </xf>
    <xf numFmtId="0" fontId="84" fillId="41" borderId="75" xfId="0" applyFont="1" applyFill="1" applyBorder="1" applyAlignment="1">
      <alignment horizontal="center" vertical="center" textRotation="255"/>
    </xf>
    <xf numFmtId="0" fontId="81" fillId="4" borderId="68" xfId="0" applyFont="1" applyFill="1" applyBorder="1" applyAlignment="1">
      <alignment horizontal="center" vertical="center"/>
    </xf>
    <xf numFmtId="0" fontId="81" fillId="4" borderId="69" xfId="0" applyFont="1" applyFill="1" applyBorder="1" applyAlignment="1">
      <alignment horizontal="center" vertical="center"/>
    </xf>
    <xf numFmtId="0" fontId="81" fillId="4" borderId="70" xfId="0" applyFont="1" applyFill="1" applyBorder="1" applyAlignment="1">
      <alignment horizontal="center" vertical="center"/>
    </xf>
    <xf numFmtId="0" fontId="82" fillId="41" borderId="73" xfId="0" applyFont="1" applyFill="1" applyBorder="1" applyAlignment="1">
      <alignment horizontal="center" vertical="center"/>
    </xf>
    <xf numFmtId="0" fontId="84" fillId="41" borderId="74" xfId="0" applyFont="1" applyFill="1" applyBorder="1" applyAlignment="1">
      <alignment horizontal="center" vertical="center"/>
    </xf>
    <xf numFmtId="0" fontId="80" fillId="0" borderId="51" xfId="0" applyFont="1" applyBorder="1" applyAlignment="1">
      <alignment horizontal="left" vertical="center" wrapText="1"/>
    </xf>
    <xf numFmtId="0" fontId="80" fillId="0" borderId="17" xfId="0" applyFont="1" applyBorder="1" applyAlignment="1">
      <alignment horizontal="left" vertical="center"/>
    </xf>
    <xf numFmtId="0" fontId="80" fillId="0" borderId="45" xfId="0" applyFont="1" applyBorder="1" applyAlignment="1">
      <alignment horizontal="left" vertical="center"/>
    </xf>
    <xf numFmtId="0" fontId="80" fillId="0" borderId="66" xfId="0" applyFont="1" applyBorder="1" applyAlignment="1">
      <alignment horizontal="left" vertical="center"/>
    </xf>
    <xf numFmtId="0" fontId="80" fillId="0" borderId="0" xfId="0" applyFont="1" applyAlignment="1">
      <alignment horizontal="left" vertical="center"/>
    </xf>
    <xf numFmtId="0" fontId="80" fillId="0" borderId="67" xfId="0" applyFont="1" applyBorder="1" applyAlignment="1">
      <alignment horizontal="left" vertical="center"/>
    </xf>
    <xf numFmtId="0" fontId="80" fillId="0" borderId="18" xfId="0" applyFont="1" applyBorder="1" applyAlignment="1">
      <alignment horizontal="left" vertical="center"/>
    </xf>
    <xf numFmtId="0" fontId="80" fillId="0" borderId="16" xfId="0" applyFont="1" applyBorder="1" applyAlignment="1">
      <alignment horizontal="left" vertical="center"/>
    </xf>
    <xf numFmtId="0" fontId="80" fillId="0" borderId="49" xfId="0" applyFont="1" applyBorder="1" applyAlignment="1">
      <alignment horizontal="left" vertical="center"/>
    </xf>
    <xf numFmtId="0" fontId="84" fillId="41" borderId="74" xfId="0" applyFont="1" applyFill="1" applyBorder="1" applyAlignment="1">
      <alignment horizontal="center" vertical="center" wrapText="1"/>
    </xf>
    <xf numFmtId="0" fontId="75" fillId="0" borderId="0" xfId="0" applyFont="1" applyAlignment="1">
      <alignment horizontal="center" vertical="center"/>
    </xf>
    <xf numFmtId="0" fontId="82" fillId="43" borderId="73" xfId="0" applyFont="1" applyFill="1" applyBorder="1" applyAlignment="1">
      <alignment horizontal="center" vertical="center" wrapText="1"/>
    </xf>
    <xf numFmtId="0" fontId="84" fillId="43" borderId="75" xfId="0" applyFont="1" applyFill="1" applyBorder="1" applyAlignment="1">
      <alignment horizontal="center" vertical="center"/>
    </xf>
    <xf numFmtId="0" fontId="103" fillId="0" borderId="51" xfId="0" applyFont="1" applyBorder="1" applyAlignment="1">
      <alignment horizontal="left" vertical="center"/>
    </xf>
    <xf numFmtId="0" fontId="80" fillId="0" borderId="76" xfId="0" quotePrefix="1" applyFont="1" applyBorder="1" applyAlignment="1">
      <alignment horizontal="left" vertical="center"/>
    </xf>
    <xf numFmtId="0" fontId="80" fillId="0" borderId="26" xfId="0" applyFont="1" applyBorder="1" applyAlignment="1">
      <alignment horizontal="left" vertical="center"/>
    </xf>
    <xf numFmtId="0" fontId="80" fillId="0" borderId="77" xfId="0" applyFont="1" applyBorder="1" applyAlignment="1">
      <alignment horizontal="left" vertical="center"/>
    </xf>
    <xf numFmtId="0" fontId="80" fillId="0" borderId="71" xfId="0" applyFont="1" applyBorder="1" applyAlignment="1">
      <alignment horizontal="left" vertical="center"/>
    </xf>
    <xf numFmtId="0" fontId="80" fillId="0" borderId="24" xfId="0" applyFont="1" applyBorder="1" applyAlignment="1">
      <alignment horizontal="left" vertical="center"/>
    </xf>
    <xf numFmtId="0" fontId="80" fillId="0" borderId="72" xfId="0" applyFont="1" applyBorder="1" applyAlignment="1">
      <alignment horizontal="left" vertical="center"/>
    </xf>
    <xf numFmtId="0" fontId="80" fillId="0" borderId="76" xfId="0" quotePrefix="1" applyFont="1" applyBorder="1" applyAlignment="1">
      <alignment horizontal="left" vertical="center" wrapText="1"/>
    </xf>
    <xf numFmtId="0" fontId="80" fillId="0" borderId="26" xfId="0" applyFont="1" applyBorder="1" applyAlignment="1">
      <alignment horizontal="left" vertical="center" wrapText="1"/>
    </xf>
    <xf numFmtId="0" fontId="80" fillId="0" borderId="77" xfId="0" applyFont="1" applyBorder="1" applyAlignment="1">
      <alignment horizontal="left" vertical="center" wrapText="1"/>
    </xf>
    <xf numFmtId="0" fontId="80" fillId="0" borderId="18" xfId="0" applyFont="1" applyBorder="1" applyAlignment="1">
      <alignment horizontal="left" vertical="center" wrapText="1"/>
    </xf>
    <xf numFmtId="0" fontId="80" fillId="0" borderId="16" xfId="0" applyFont="1" applyBorder="1" applyAlignment="1">
      <alignment horizontal="left" vertical="center" wrapText="1"/>
    </xf>
    <xf numFmtId="0" fontId="80" fillId="0" borderId="49" xfId="0" applyFont="1" applyBorder="1" applyAlignment="1">
      <alignment horizontal="left" vertical="center" wrapText="1"/>
    </xf>
    <xf numFmtId="0" fontId="80" fillId="0" borderId="0" xfId="0" quotePrefix="1" applyFont="1" applyAlignment="1">
      <alignment horizontal="left" vertical="center"/>
    </xf>
    <xf numFmtId="0" fontId="80" fillId="0" borderId="67" xfId="0" quotePrefix="1" applyFont="1" applyBorder="1" applyAlignment="1">
      <alignment horizontal="left" vertical="center"/>
    </xf>
    <xf numFmtId="0" fontId="80" fillId="0" borderId="71" xfId="0" quotePrefix="1" applyFont="1" applyBorder="1" applyAlignment="1">
      <alignment horizontal="left" vertical="center"/>
    </xf>
    <xf numFmtId="0" fontId="80" fillId="0" borderId="24" xfId="0" quotePrefix="1" applyFont="1" applyBorder="1" applyAlignment="1">
      <alignment horizontal="left" vertical="center"/>
    </xf>
    <xf numFmtId="0" fontId="80" fillId="0" borderId="72" xfId="0" quotePrefix="1" applyFont="1" applyBorder="1" applyAlignment="1">
      <alignment horizontal="left" vertical="center"/>
    </xf>
    <xf numFmtId="0" fontId="82" fillId="43" borderId="73" xfId="0" applyFont="1" applyFill="1" applyBorder="1" applyAlignment="1">
      <alignment horizontal="center" vertical="center" textRotation="255" shrinkToFit="1"/>
    </xf>
    <xf numFmtId="0" fontId="82" fillId="43" borderId="74" xfId="0" applyFont="1" applyFill="1" applyBorder="1" applyAlignment="1">
      <alignment horizontal="center" vertical="center" textRotation="255" shrinkToFit="1"/>
    </xf>
    <xf numFmtId="0" fontId="84" fillId="43" borderId="74" xfId="0" applyFont="1" applyFill="1" applyBorder="1" applyAlignment="1">
      <alignment horizontal="center" vertical="center" textRotation="255" shrinkToFit="1"/>
    </xf>
    <xf numFmtId="0" fontId="84" fillId="43" borderId="75" xfId="0" applyFont="1" applyFill="1" applyBorder="1" applyAlignment="1">
      <alignment horizontal="center" vertical="center" textRotation="255" shrinkToFit="1"/>
    </xf>
    <xf numFmtId="0" fontId="81" fillId="42" borderId="68" xfId="0" applyFont="1" applyFill="1" applyBorder="1" applyAlignment="1">
      <alignment horizontal="center" vertical="center"/>
    </xf>
    <xf numFmtId="0" fontId="81" fillId="42" borderId="69" xfId="0" applyFont="1" applyFill="1" applyBorder="1" applyAlignment="1">
      <alignment horizontal="center" vertical="center"/>
    </xf>
    <xf numFmtId="0" fontId="81" fillId="42" borderId="70" xfId="0" applyFont="1" applyFill="1" applyBorder="1" applyAlignment="1">
      <alignment horizontal="center" vertical="center"/>
    </xf>
    <xf numFmtId="0" fontId="82" fillId="43" borderId="73" xfId="0" applyFont="1" applyFill="1" applyBorder="1" applyAlignment="1">
      <alignment horizontal="center" vertical="center" textRotation="255"/>
    </xf>
    <xf numFmtId="0" fontId="84" fillId="43" borderId="74" xfId="0" applyFont="1" applyFill="1" applyBorder="1" applyAlignment="1">
      <alignment horizontal="center" vertical="center" textRotation="255"/>
    </xf>
    <xf numFmtId="0" fontId="82" fillId="43" borderId="73" xfId="0" applyFont="1" applyFill="1" applyBorder="1" applyAlignment="1">
      <alignment horizontal="center" vertical="center"/>
    </xf>
    <xf numFmtId="0" fontId="84" fillId="43" borderId="74" xfId="0" applyFont="1" applyFill="1" applyBorder="1" applyAlignment="1">
      <alignment horizontal="center" vertical="center"/>
    </xf>
    <xf numFmtId="0" fontId="84" fillId="43" borderId="74" xfId="0" applyFont="1" applyFill="1" applyBorder="1" applyAlignment="1">
      <alignment horizontal="center" vertical="center" wrapText="1"/>
    </xf>
    <xf numFmtId="0" fontId="80" fillId="0" borderId="78" xfId="0" applyFont="1" applyBorder="1" applyAlignment="1">
      <alignment horizontal="left" vertical="center"/>
    </xf>
    <xf numFmtId="0" fontId="80" fillId="0" borderId="66" xfId="0" quotePrefix="1" applyFont="1" applyBorder="1" applyAlignment="1">
      <alignment horizontal="left" vertical="center"/>
    </xf>
    <xf numFmtId="0" fontId="42" fillId="2" borderId="19" xfId="8" applyFont="1" applyFill="1" applyBorder="1" applyAlignment="1">
      <alignment horizontal="left" vertical="center" wrapText="1"/>
    </xf>
    <xf numFmtId="49" fontId="42" fillId="38" borderId="19" xfId="8" applyNumberFormat="1" applyFont="1" applyFill="1" applyBorder="1" applyAlignment="1">
      <alignment horizontal="left" vertical="center" shrinkToFit="1"/>
    </xf>
    <xf numFmtId="0" fontId="42" fillId="3" borderId="19" xfId="8" applyFont="1" applyFill="1" applyBorder="1" applyAlignment="1">
      <alignment vertical="center" wrapText="1"/>
    </xf>
    <xf numFmtId="0" fontId="42" fillId="4" borderId="20" xfId="8" applyFont="1" applyFill="1" applyBorder="1" applyAlignment="1">
      <alignment horizontal="left" vertical="center" wrapText="1"/>
    </xf>
    <xf numFmtId="0" fontId="42" fillId="4" borderId="22" xfId="8" applyFont="1" applyFill="1" applyBorder="1" applyAlignment="1">
      <alignment horizontal="left" vertical="center" wrapText="1"/>
    </xf>
    <xf numFmtId="0" fontId="37" fillId="0" borderId="24" xfId="0" applyFont="1" applyBorder="1" applyAlignment="1">
      <alignment horizontal="left" vertical="top" wrapText="1"/>
    </xf>
    <xf numFmtId="49" fontId="7" fillId="38" borderId="19" xfId="7" applyNumberFormat="1" applyFill="1" applyBorder="1" applyAlignment="1" applyProtection="1">
      <alignment vertical="center"/>
    </xf>
    <xf numFmtId="49" fontId="33" fillId="38" borderId="19" xfId="0" applyNumberFormat="1" applyFont="1" applyFill="1" applyBorder="1" applyAlignment="1">
      <alignment vertical="center"/>
    </xf>
    <xf numFmtId="0" fontId="42" fillId="2" borderId="20" xfId="8" applyFont="1" applyFill="1" applyBorder="1" applyAlignment="1">
      <alignment horizontal="center" vertical="center"/>
    </xf>
    <xf numFmtId="0" fontId="42" fillId="2" borderId="22" xfId="8" applyFont="1" applyFill="1" applyBorder="1" applyAlignment="1">
      <alignment horizontal="center" vertical="center"/>
    </xf>
    <xf numFmtId="49" fontId="42" fillId="4" borderId="20" xfId="8" applyNumberFormat="1" applyFont="1" applyFill="1" applyBorder="1" applyAlignment="1">
      <alignment horizontal="left" vertical="center" shrinkToFit="1"/>
    </xf>
    <xf numFmtId="49" fontId="42" fillId="4" borderId="22" xfId="8" applyNumberFormat="1" applyFont="1" applyFill="1" applyBorder="1" applyAlignment="1">
      <alignment horizontal="left" vertical="center" shrinkToFit="1"/>
    </xf>
    <xf numFmtId="0" fontId="35" fillId="39" borderId="0" xfId="0" applyFont="1" applyFill="1" applyAlignment="1">
      <alignment horizontal="center" vertical="center" wrapText="1"/>
    </xf>
    <xf numFmtId="0" fontId="35" fillId="39" borderId="0" xfId="0" applyFont="1" applyFill="1" applyAlignment="1">
      <alignment horizontal="center" vertical="center"/>
    </xf>
    <xf numFmtId="0" fontId="37" fillId="2" borderId="29" xfId="6" applyFont="1" applyFill="1" applyBorder="1" applyAlignment="1">
      <alignment horizontal="left" vertical="center" wrapText="1"/>
    </xf>
    <xf numFmtId="0" fontId="37" fillId="2" borderId="50" xfId="6" applyFont="1" applyFill="1" applyBorder="1" applyAlignment="1">
      <alignment horizontal="left" vertical="center" wrapText="1"/>
    </xf>
    <xf numFmtId="0" fontId="42" fillId="3" borderId="25" xfId="56" applyFont="1" applyFill="1" applyBorder="1" applyAlignment="1">
      <alignment horizontal="center" vertical="center" wrapText="1"/>
    </xf>
    <xf numFmtId="0" fontId="42" fillId="3" borderId="26" xfId="56" applyFont="1" applyFill="1" applyBorder="1" applyAlignment="1">
      <alignment horizontal="center" vertical="center" wrapText="1"/>
    </xf>
    <xf numFmtId="0" fontId="42" fillId="3" borderId="27" xfId="56" applyFont="1" applyFill="1" applyBorder="1" applyAlignment="1">
      <alignment horizontal="center" vertical="center" wrapText="1"/>
    </xf>
    <xf numFmtId="0" fontId="42" fillId="3" borderId="23" xfId="56" applyFont="1" applyFill="1" applyBorder="1" applyAlignment="1">
      <alignment horizontal="center" vertical="center" wrapText="1"/>
    </xf>
    <xf numFmtId="0" fontId="42" fillId="3" borderId="24" xfId="56" applyFont="1" applyFill="1" applyBorder="1" applyAlignment="1">
      <alignment horizontal="center" vertical="center" wrapText="1"/>
    </xf>
    <xf numFmtId="0" fontId="42" fillId="3" borderId="28" xfId="56" applyFont="1" applyFill="1" applyBorder="1" applyAlignment="1">
      <alignment horizontal="center" vertical="center" wrapText="1"/>
    </xf>
    <xf numFmtId="0" fontId="42" fillId="4" borderId="20" xfId="8" applyFont="1" applyFill="1" applyBorder="1" applyAlignment="1">
      <alignment horizontal="left" vertical="center" shrinkToFit="1"/>
    </xf>
    <xf numFmtId="0" fontId="42" fillId="4" borderId="22" xfId="8" applyFont="1" applyFill="1" applyBorder="1" applyAlignment="1">
      <alignment horizontal="left" vertical="center" shrinkToFit="1"/>
    </xf>
    <xf numFmtId="0" fontId="33" fillId="0" borderId="15" xfId="0" applyFont="1" applyBorder="1" applyAlignment="1">
      <alignment horizontal="left" vertical="top" wrapText="1"/>
    </xf>
    <xf numFmtId="0" fontId="33" fillId="0" borderId="0" xfId="0" applyFont="1" applyAlignment="1">
      <alignment horizontal="left" vertical="top" wrapText="1"/>
    </xf>
    <xf numFmtId="0" fontId="37" fillId="3" borderId="20" xfId="56" applyFont="1" applyFill="1" applyBorder="1" applyAlignment="1">
      <alignment horizontal="center" vertical="center" wrapText="1"/>
    </xf>
    <xf numFmtId="0" fontId="37" fillId="3" borderId="22" xfId="56" applyFont="1" applyFill="1" applyBorder="1" applyAlignment="1">
      <alignment horizontal="center" vertical="center" wrapText="1"/>
    </xf>
    <xf numFmtId="49" fontId="33" fillId="4" borderId="19" xfId="0" applyNumberFormat="1" applyFont="1" applyFill="1" applyBorder="1" applyAlignment="1">
      <alignment horizontal="left" vertical="center" wrapText="1"/>
    </xf>
    <xf numFmtId="49" fontId="33" fillId="38" borderId="19" xfId="0" applyNumberFormat="1" applyFont="1" applyFill="1" applyBorder="1" applyAlignment="1">
      <alignment horizontal="left" vertical="center" wrapText="1"/>
    </xf>
    <xf numFmtId="49" fontId="33" fillId="4" borderId="19" xfId="0" applyNumberFormat="1" applyFont="1" applyFill="1" applyBorder="1" applyAlignment="1">
      <alignment horizontal="left" vertical="top" wrapText="1"/>
    </xf>
    <xf numFmtId="0" fontId="37" fillId="2" borderId="19" xfId="0" applyFont="1" applyFill="1" applyBorder="1" applyAlignment="1">
      <alignment horizontal="left" vertical="center" wrapText="1"/>
    </xf>
    <xf numFmtId="0" fontId="37" fillId="0" borderId="0" xfId="0" applyFont="1" applyAlignment="1">
      <alignment horizontal="left" vertical="center" wrapText="1"/>
    </xf>
    <xf numFmtId="49" fontId="42" fillId="38" borderId="63" xfId="56" applyNumberFormat="1" applyFont="1" applyFill="1" applyBorder="1" applyAlignment="1">
      <alignment horizontal="left" vertical="center" shrinkToFit="1"/>
    </xf>
    <xf numFmtId="49" fontId="42" fillId="38" borderId="64" xfId="56" applyNumberFormat="1" applyFont="1" applyFill="1" applyBorder="1" applyAlignment="1">
      <alignment horizontal="left" vertical="center" shrinkToFit="1"/>
    </xf>
    <xf numFmtId="49" fontId="42" fillId="38" borderId="65" xfId="56" applyNumberFormat="1" applyFont="1" applyFill="1" applyBorder="1" applyAlignment="1">
      <alignment horizontal="left" vertical="center" shrinkToFit="1"/>
    </xf>
    <xf numFmtId="49" fontId="42" fillId="4" borderId="52" xfId="56" applyNumberFormat="1" applyFont="1" applyFill="1" applyBorder="1" applyAlignment="1">
      <alignment horizontal="left" vertical="center" shrinkToFit="1"/>
    </xf>
    <xf numFmtId="49" fontId="42" fillId="38" borderId="60" xfId="56" applyNumberFormat="1" applyFont="1" applyFill="1" applyBorder="1" applyAlignment="1">
      <alignment horizontal="left" vertical="center" shrinkToFit="1"/>
    </xf>
    <xf numFmtId="49" fontId="42" fillId="38" borderId="61" xfId="56" applyNumberFormat="1" applyFont="1" applyFill="1" applyBorder="1" applyAlignment="1">
      <alignment horizontal="left" vertical="center" shrinkToFit="1"/>
    </xf>
    <xf numFmtId="49" fontId="42" fillId="38" borderId="62" xfId="56" applyNumberFormat="1" applyFont="1" applyFill="1" applyBorder="1" applyAlignment="1">
      <alignment horizontal="left" vertical="center" shrinkToFit="1"/>
    </xf>
    <xf numFmtId="49" fontId="42" fillId="4" borderId="19" xfId="56" applyNumberFormat="1" applyFont="1" applyFill="1" applyBorder="1" applyAlignment="1">
      <alignment horizontal="left" vertical="center" shrinkToFit="1"/>
    </xf>
    <xf numFmtId="0" fontId="37" fillId="4" borderId="19" xfId="6" applyFont="1" applyFill="1" applyBorder="1" applyAlignment="1">
      <alignment horizontal="left" vertical="center" shrinkToFit="1"/>
    </xf>
    <xf numFmtId="0" fontId="42" fillId="4" borderId="19" xfId="8" applyFont="1" applyFill="1" applyBorder="1" applyAlignment="1">
      <alignment horizontal="left" vertical="center" shrinkToFit="1"/>
    </xf>
    <xf numFmtId="49" fontId="42" fillId="4" borderId="29" xfId="56" applyNumberFormat="1" applyFont="1" applyFill="1" applyBorder="1" applyAlignment="1">
      <alignment horizontal="left" vertical="center" shrinkToFit="1"/>
    </xf>
    <xf numFmtId="0" fontId="42" fillId="4" borderId="21" xfId="8" applyFont="1" applyFill="1" applyBorder="1" applyAlignment="1">
      <alignment horizontal="left" vertical="center" shrinkToFit="1"/>
    </xf>
    <xf numFmtId="0" fontId="42" fillId="4" borderId="19" xfId="6" applyFont="1" applyFill="1" applyBorder="1" applyAlignment="1">
      <alignment horizontal="left" vertical="center" shrinkToFit="1"/>
    </xf>
    <xf numFmtId="0" fontId="47" fillId="0" borderId="0" xfId="0" applyFont="1" applyAlignment="1">
      <alignment horizontal="center" vertical="center"/>
    </xf>
    <xf numFmtId="49" fontId="62" fillId="0" borderId="20" xfId="0" applyNumberFormat="1" applyFont="1" applyBorder="1" applyAlignment="1" applyProtection="1">
      <alignment horizontal="center" vertical="center" wrapText="1"/>
      <protection locked="0"/>
    </xf>
    <xf numFmtId="49" fontId="62" fillId="0" borderId="22" xfId="0" applyNumberFormat="1" applyFont="1" applyBorder="1" applyAlignment="1" applyProtection="1">
      <alignment horizontal="center" vertical="center" wrapText="1"/>
      <protection locked="0"/>
    </xf>
    <xf numFmtId="0" fontId="79" fillId="0" borderId="19" xfId="0" applyFont="1" applyBorder="1" applyAlignment="1">
      <alignment vertical="center" wrapText="1"/>
    </xf>
    <xf numFmtId="0" fontId="45" fillId="0" borderId="19" xfId="0" applyFont="1" applyBorder="1" applyAlignment="1">
      <alignment vertical="center" shrinkToFit="1"/>
    </xf>
    <xf numFmtId="0" fontId="45" fillId="0" borderId="0" xfId="0" applyFont="1" applyAlignment="1">
      <alignment horizontal="center" vertical="center"/>
    </xf>
    <xf numFmtId="0" fontId="45" fillId="0" borderId="25" xfId="0" applyFont="1" applyBorder="1" applyAlignment="1">
      <alignment horizontal="center" vertical="center" wrapText="1"/>
    </xf>
    <xf numFmtId="0" fontId="45" fillId="0" borderId="26" xfId="0" applyFont="1" applyBorder="1" applyAlignment="1">
      <alignment horizontal="center" vertical="center"/>
    </xf>
    <xf numFmtId="0" fontId="45" fillId="0" borderId="27" xfId="0" applyFont="1" applyBorder="1" applyAlignment="1">
      <alignment horizontal="center" vertical="center"/>
    </xf>
    <xf numFmtId="0" fontId="45" fillId="0" borderId="15" xfId="0" applyFont="1" applyBorder="1" applyAlignment="1">
      <alignment horizontal="center" vertical="center"/>
    </xf>
    <xf numFmtId="0" fontId="45" fillId="0" borderId="46" xfId="0" applyFont="1" applyBorder="1" applyAlignment="1">
      <alignment horizontal="center" vertical="center"/>
    </xf>
    <xf numFmtId="0" fontId="45" fillId="0" borderId="23" xfId="0" applyFont="1" applyBorder="1" applyAlignment="1">
      <alignment horizontal="center" vertical="center"/>
    </xf>
    <xf numFmtId="0" fontId="45" fillId="0" borderId="24" xfId="0" applyFont="1" applyBorder="1" applyAlignment="1">
      <alignment horizontal="center" vertical="center"/>
    </xf>
    <xf numFmtId="0" fontId="45" fillId="0" borderId="28" xfId="0" applyFont="1" applyBorder="1" applyAlignment="1">
      <alignment horizontal="center" vertical="center"/>
    </xf>
    <xf numFmtId="14" fontId="45" fillId="0" borderId="20" xfId="0" applyNumberFormat="1" applyFont="1" applyBorder="1" applyAlignment="1">
      <alignment horizontal="left" vertical="center"/>
    </xf>
    <xf numFmtId="14" fontId="45" fillId="0" borderId="21" xfId="0" applyNumberFormat="1" applyFont="1" applyBorder="1" applyAlignment="1">
      <alignment horizontal="left" vertical="center"/>
    </xf>
    <xf numFmtId="14" fontId="45" fillId="0" borderId="22" xfId="0" applyNumberFormat="1" applyFont="1" applyBorder="1" applyAlignment="1">
      <alignment horizontal="left" vertical="center"/>
    </xf>
    <xf numFmtId="49" fontId="45" fillId="0" borderId="20" xfId="0" applyNumberFormat="1" applyFont="1" applyBorder="1" applyAlignment="1" applyProtection="1">
      <alignment horizontal="left" vertical="center"/>
      <protection locked="0"/>
    </xf>
    <xf numFmtId="49" fontId="45" fillId="0" borderId="21" xfId="0" applyNumberFormat="1" applyFont="1" applyBorder="1" applyAlignment="1" applyProtection="1">
      <alignment horizontal="left" vertical="center"/>
      <protection locked="0"/>
    </xf>
    <xf numFmtId="49" fontId="45" fillId="0" borderId="22" xfId="0" applyNumberFormat="1" applyFont="1" applyBorder="1" applyAlignment="1" applyProtection="1">
      <alignment horizontal="left" vertical="center"/>
      <protection locked="0"/>
    </xf>
    <xf numFmtId="0" fontId="45" fillId="0" borderId="20" xfId="0" applyFont="1" applyBorder="1" applyAlignment="1">
      <alignment horizontal="left" vertical="center"/>
    </xf>
    <xf numFmtId="0" fontId="45" fillId="0" borderId="21" xfId="0" applyFont="1" applyBorder="1" applyAlignment="1">
      <alignment horizontal="left" vertical="center"/>
    </xf>
    <xf numFmtId="0" fontId="45" fillId="0" borderId="22" xfId="0" applyFont="1" applyBorder="1" applyAlignment="1">
      <alignment horizontal="left" vertical="center"/>
    </xf>
    <xf numFmtId="0" fontId="45" fillId="0" borderId="0" xfId="0" applyFont="1" applyAlignment="1">
      <alignment horizontal="left" vertical="top" wrapText="1"/>
    </xf>
    <xf numFmtId="0" fontId="45" fillId="0" borderId="19" xfId="0" applyFont="1" applyBorder="1" applyAlignment="1">
      <alignment vertical="center"/>
    </xf>
    <xf numFmtId="0" fontId="45" fillId="0" borderId="25" xfId="0" applyFont="1" applyBorder="1" applyAlignment="1">
      <alignment horizontal="left" vertical="top" wrapText="1"/>
    </xf>
    <xf numFmtId="0" fontId="45" fillId="0" borderId="27" xfId="0" applyFont="1" applyBorder="1" applyAlignment="1">
      <alignment horizontal="left" vertical="top"/>
    </xf>
    <xf numFmtId="0" fontId="45" fillId="0" borderId="15" xfId="0" applyFont="1" applyBorder="1" applyAlignment="1">
      <alignment horizontal="left" vertical="top"/>
    </xf>
    <xf numFmtId="0" fontId="45" fillId="0" borderId="46" xfId="0" applyFont="1" applyBorder="1" applyAlignment="1">
      <alignment horizontal="left" vertical="top"/>
    </xf>
    <xf numFmtId="0" fontId="45" fillId="0" borderId="23" xfId="0" applyFont="1" applyBorder="1" applyAlignment="1">
      <alignment horizontal="left" vertical="top"/>
    </xf>
    <xf numFmtId="0" fontId="45" fillId="0" borderId="28" xfId="0" applyFont="1" applyBorder="1" applyAlignment="1">
      <alignment horizontal="left" vertical="top"/>
    </xf>
    <xf numFmtId="0" fontId="45" fillId="0" borderId="21" xfId="0" applyFont="1" applyBorder="1" applyAlignment="1">
      <alignment vertical="center"/>
    </xf>
    <xf numFmtId="0" fontId="45" fillId="0" borderId="0" xfId="0" applyFont="1" applyAlignment="1">
      <alignment vertical="top"/>
    </xf>
    <xf numFmtId="49" fontId="45" fillId="0" borderId="24" xfId="0" applyNumberFormat="1" applyFont="1" applyBorder="1" applyAlignment="1" applyProtection="1">
      <alignment horizontal="left" vertical="center" shrinkToFit="1"/>
      <protection locked="0"/>
    </xf>
    <xf numFmtId="0" fontId="45" fillId="0" borderId="24" xfId="0" applyFont="1" applyBorder="1" applyAlignment="1">
      <alignment horizontal="left" vertical="center" shrinkToFit="1"/>
    </xf>
    <xf numFmtId="0" fontId="45" fillId="0" borderId="0" xfId="0" applyFont="1" applyAlignment="1">
      <alignment vertical="top" wrapText="1"/>
    </xf>
    <xf numFmtId="0" fontId="45" fillId="0" borderId="0" xfId="0" applyFont="1" applyAlignment="1">
      <alignment horizontal="left" vertical="center" wrapText="1"/>
    </xf>
    <xf numFmtId="0" fontId="45" fillId="0" borderId="0" xfId="0" applyFont="1" applyAlignment="1">
      <alignment vertical="center"/>
    </xf>
    <xf numFmtId="0" fontId="45" fillId="0" borderId="24" xfId="0" applyFont="1" applyBorder="1" applyAlignment="1">
      <alignment vertical="center"/>
    </xf>
    <xf numFmtId="49" fontId="45" fillId="0" borderId="25" xfId="0" applyNumberFormat="1" applyFont="1" applyBorder="1" applyAlignment="1" applyProtection="1">
      <alignment horizontal="left" vertical="top" wrapText="1"/>
      <protection locked="0"/>
    </xf>
    <xf numFmtId="49" fontId="45" fillId="0" borderId="26" xfId="0" applyNumberFormat="1" applyFont="1" applyBorder="1" applyAlignment="1" applyProtection="1">
      <alignment horizontal="left" vertical="top" wrapText="1"/>
      <protection locked="0"/>
    </xf>
    <xf numFmtId="49" fontId="45" fillId="0" borderId="27" xfId="0" applyNumberFormat="1" applyFont="1" applyBorder="1" applyAlignment="1" applyProtection="1">
      <alignment horizontal="left" vertical="top" wrapText="1"/>
      <protection locked="0"/>
    </xf>
    <xf numFmtId="49" fontId="45" fillId="0" borderId="23" xfId="0" applyNumberFormat="1" applyFont="1" applyBorder="1" applyAlignment="1" applyProtection="1">
      <alignment horizontal="left" vertical="top" wrapText="1"/>
      <protection locked="0"/>
    </xf>
    <xf numFmtId="49" fontId="45" fillId="0" borderId="24" xfId="0" applyNumberFormat="1" applyFont="1" applyBorder="1" applyAlignment="1" applyProtection="1">
      <alignment horizontal="left" vertical="top" wrapText="1"/>
      <protection locked="0"/>
    </xf>
    <xf numFmtId="49" fontId="45" fillId="0" borderId="28" xfId="0" applyNumberFormat="1" applyFont="1" applyBorder="1" applyAlignment="1" applyProtection="1">
      <alignment horizontal="left" vertical="top" wrapText="1"/>
      <protection locked="0"/>
    </xf>
    <xf numFmtId="0" fontId="45" fillId="0" borderId="20" xfId="0" applyFont="1" applyBorder="1" applyAlignment="1">
      <alignment horizontal="left" vertical="center" shrinkToFit="1"/>
    </xf>
    <xf numFmtId="0" fontId="45" fillId="0" borderId="21" xfId="0" applyFont="1" applyBorder="1" applyAlignment="1">
      <alignment horizontal="left" vertical="center" shrinkToFit="1"/>
    </xf>
    <xf numFmtId="0" fontId="89" fillId="0" borderId="0" xfId="0" applyFont="1" applyAlignment="1">
      <alignment horizontal="left" vertical="top" wrapText="1"/>
    </xf>
    <xf numFmtId="0" fontId="89" fillId="0" borderId="0" xfId="0" applyFont="1" applyAlignment="1">
      <alignment horizontal="left" vertical="top"/>
    </xf>
    <xf numFmtId="0" fontId="58" fillId="0" borderId="0" xfId="0" applyFont="1" applyAlignment="1">
      <alignment horizontal="center" vertical="center" shrinkToFit="1"/>
    </xf>
    <xf numFmtId="0" fontId="46" fillId="0" borderId="0" xfId="0" applyFont="1" applyAlignment="1">
      <alignment horizontal="center" vertical="center" shrinkToFit="1"/>
    </xf>
    <xf numFmtId="0" fontId="56" fillId="0" borderId="0" xfId="0" applyFont="1" applyAlignment="1">
      <alignment horizontal="center" vertical="center"/>
    </xf>
    <xf numFmtId="0" fontId="57" fillId="0" borderId="0" xfId="0" applyFont="1" applyAlignment="1">
      <alignment horizontal="center" vertical="center"/>
    </xf>
    <xf numFmtId="0" fontId="58" fillId="0" borderId="0" xfId="0" applyFont="1" applyAlignment="1">
      <alignment horizontal="center" vertical="center" wrapText="1"/>
    </xf>
    <xf numFmtId="177" fontId="58" fillId="0" borderId="0" xfId="0" applyNumberFormat="1" applyFont="1" applyAlignment="1">
      <alignment horizontal="center" vertical="center" wrapText="1"/>
    </xf>
    <xf numFmtId="49" fontId="58" fillId="0" borderId="0" xfId="0" applyNumberFormat="1" applyFont="1" applyAlignment="1">
      <alignment horizontal="center" vertical="center" wrapText="1"/>
    </xf>
    <xf numFmtId="0" fontId="90" fillId="0" borderId="0" xfId="0" applyFont="1" applyAlignment="1">
      <alignment horizontal="center" vertical="center"/>
    </xf>
    <xf numFmtId="0" fontId="91" fillId="0" borderId="0" xfId="0" applyFont="1" applyAlignment="1">
      <alignment horizontal="center" vertical="center"/>
    </xf>
    <xf numFmtId="0" fontId="49" fillId="0" borderId="0" xfId="0" applyFont="1" applyAlignment="1">
      <alignment horizontal="center" vertical="center"/>
    </xf>
    <xf numFmtId="0" fontId="58" fillId="0" borderId="0" xfId="0" applyFont="1" applyAlignment="1">
      <alignment horizontal="center" vertical="center"/>
    </xf>
    <xf numFmtId="49" fontId="102" fillId="0" borderId="0" xfId="0" quotePrefix="1" applyNumberFormat="1" applyFont="1" applyAlignment="1">
      <alignment horizontal="center" vertical="center" wrapText="1"/>
    </xf>
    <xf numFmtId="178" fontId="49" fillId="0" borderId="0" xfId="0" applyNumberFormat="1" applyFont="1" applyAlignment="1">
      <alignment horizontal="center" vertical="center"/>
    </xf>
    <xf numFmtId="0" fontId="52" fillId="0" borderId="15" xfId="0" applyFont="1" applyBorder="1" applyAlignment="1">
      <alignment horizontal="left" vertical="center" wrapText="1"/>
    </xf>
    <xf numFmtId="0" fontId="52" fillId="0" borderId="0" xfId="0" applyFont="1" applyAlignment="1">
      <alignment horizontal="left" vertical="center" wrapText="1"/>
    </xf>
    <xf numFmtId="0" fontId="52" fillId="0" borderId="46" xfId="0" applyFont="1" applyBorder="1" applyAlignment="1">
      <alignment horizontal="left" vertical="center" wrapText="1"/>
    </xf>
    <xf numFmtId="0" fontId="52" fillId="0" borderId="23" xfId="0" applyFont="1" applyBorder="1" applyAlignment="1">
      <alignment horizontal="left" vertical="center" wrapText="1"/>
    </xf>
    <xf numFmtId="0" fontId="52" fillId="0" borderId="24" xfId="0" applyFont="1" applyBorder="1" applyAlignment="1">
      <alignment horizontal="left" vertical="center" wrapText="1"/>
    </xf>
    <xf numFmtId="0" fontId="52" fillId="0" borderId="28" xfId="0" applyFont="1" applyBorder="1" applyAlignment="1">
      <alignment horizontal="left" vertical="center" wrapText="1"/>
    </xf>
    <xf numFmtId="0" fontId="60" fillId="0" borderId="0" xfId="0" applyFont="1" applyAlignment="1">
      <alignment horizontal="center" vertical="center" wrapText="1" shrinkToFit="1"/>
    </xf>
    <xf numFmtId="0" fontId="52" fillId="0" borderId="24" xfId="0" applyFont="1" applyBorder="1" applyAlignment="1">
      <alignment horizontal="left" vertical="center" shrinkToFit="1"/>
    </xf>
    <xf numFmtId="0" fontId="52" fillId="0" borderId="25" xfId="0" applyFont="1" applyBorder="1" applyAlignment="1">
      <alignment horizontal="left" vertical="center" wrapText="1"/>
    </xf>
    <xf numFmtId="0" fontId="52" fillId="0" borderId="26" xfId="0" applyFont="1" applyBorder="1" applyAlignment="1">
      <alignment horizontal="left" vertical="center" wrapText="1"/>
    </xf>
    <xf numFmtId="0" fontId="52" fillId="0" borderId="27" xfId="0" applyFont="1" applyBorder="1" applyAlignment="1">
      <alignment horizontal="left" vertical="center" wrapText="1"/>
    </xf>
    <xf numFmtId="0" fontId="52" fillId="39" borderId="22" xfId="0" applyFont="1" applyFill="1" applyBorder="1" applyAlignment="1">
      <alignment horizontal="center" vertical="center" wrapText="1"/>
    </xf>
    <xf numFmtId="0" fontId="52" fillId="39" borderId="19" xfId="0" applyFont="1" applyFill="1" applyBorder="1" applyAlignment="1">
      <alignment horizontal="center" vertical="center"/>
    </xf>
    <xf numFmtId="0" fontId="53" fillId="0" borderId="0" xfId="0" applyFont="1" applyAlignment="1">
      <alignment horizontal="center" vertical="center" wrapText="1"/>
    </xf>
    <xf numFmtId="0" fontId="52" fillId="0" borderId="0" xfId="0" applyFont="1" applyAlignment="1">
      <alignment horizontal="center" vertical="center"/>
    </xf>
    <xf numFmtId="49" fontId="52" fillId="0" borderId="19" xfId="0" applyNumberFormat="1" applyFont="1" applyBorder="1" applyAlignment="1">
      <alignment horizontal="center" vertical="center"/>
    </xf>
    <xf numFmtId="0" fontId="68" fillId="4" borderId="36" xfId="12" applyFont="1" applyFill="1" applyBorder="1" applyAlignment="1" applyProtection="1">
      <alignment vertical="center" wrapText="1"/>
      <protection locked="0"/>
    </xf>
    <xf numFmtId="0" fontId="68" fillId="4" borderId="19" xfId="12" applyFont="1" applyFill="1" applyBorder="1" applyAlignment="1" applyProtection="1">
      <alignment vertical="center"/>
      <protection locked="0"/>
    </xf>
    <xf numFmtId="0" fontId="68" fillId="4" borderId="44" xfId="12" applyFont="1" applyFill="1" applyBorder="1" applyAlignment="1" applyProtection="1">
      <alignment vertical="center"/>
      <protection locked="0"/>
    </xf>
    <xf numFmtId="0" fontId="68" fillId="4" borderId="41" xfId="12" applyFont="1" applyFill="1" applyBorder="1" applyAlignment="1" applyProtection="1">
      <alignment vertical="center"/>
      <protection locked="0"/>
    </xf>
    <xf numFmtId="0" fontId="64" fillId="0" borderId="25" xfId="12" applyFont="1" applyBorder="1" applyAlignment="1" applyProtection="1">
      <alignment horizontal="left" vertical="center" wrapText="1" shrinkToFit="1"/>
      <protection locked="0"/>
    </xf>
    <xf numFmtId="0" fontId="0" fillId="0" borderId="26" xfId="0" applyBorder="1" applyAlignment="1" applyProtection="1">
      <alignment horizontal="left" vertical="center" wrapText="1" shrinkToFit="1"/>
      <protection locked="0"/>
    </xf>
    <xf numFmtId="0" fontId="0" fillId="0" borderId="27" xfId="0" applyBorder="1" applyAlignment="1" applyProtection="1">
      <alignment horizontal="left" vertical="center" wrapText="1" shrinkToFit="1"/>
      <protection locked="0"/>
    </xf>
    <xf numFmtId="0" fontId="0" fillId="0" borderId="23" xfId="0" applyBorder="1" applyAlignment="1" applyProtection="1">
      <alignment horizontal="left" vertical="center" wrapText="1" shrinkToFit="1"/>
      <protection locked="0"/>
    </xf>
    <xf numFmtId="0" fontId="0" fillId="0" borderId="24" xfId="0" applyBorder="1" applyAlignment="1" applyProtection="1">
      <alignment horizontal="left" vertical="center" wrapText="1" shrinkToFit="1"/>
      <protection locked="0"/>
    </xf>
    <xf numFmtId="0" fontId="0" fillId="0" borderId="28" xfId="0" applyBorder="1" applyAlignment="1" applyProtection="1">
      <alignment horizontal="left" vertical="center" wrapText="1" shrinkToFit="1"/>
      <protection locked="0"/>
    </xf>
    <xf numFmtId="0" fontId="66" fillId="4" borderId="30" xfId="12" applyFont="1" applyFill="1" applyBorder="1" applyAlignment="1" applyProtection="1">
      <alignment vertical="center"/>
      <protection locked="0"/>
    </xf>
    <xf numFmtId="0" fontId="66" fillId="4" borderId="31" xfId="12" applyFont="1" applyFill="1" applyBorder="1" applyAlignment="1" applyProtection="1">
      <alignment vertical="center"/>
      <protection locked="0"/>
    </xf>
    <xf numFmtId="0" fontId="66" fillId="4" borderId="36" xfId="12" applyFont="1" applyFill="1" applyBorder="1" applyAlignment="1" applyProtection="1">
      <alignment vertical="center"/>
      <protection locked="0"/>
    </xf>
    <xf numFmtId="0" fontId="66" fillId="4" borderId="19" xfId="12" applyFont="1" applyFill="1" applyBorder="1" applyAlignment="1" applyProtection="1">
      <alignment vertical="center"/>
      <protection locked="0"/>
    </xf>
    <xf numFmtId="0" fontId="66" fillId="4" borderId="36" xfId="12" applyFont="1" applyFill="1" applyBorder="1" applyAlignment="1" applyProtection="1">
      <alignment vertical="center" wrapText="1"/>
      <protection locked="0"/>
    </xf>
    <xf numFmtId="0" fontId="64" fillId="0" borderId="19" xfId="12" applyFont="1" applyBorder="1" applyAlignment="1" applyProtection="1">
      <alignment horizontal="right" vertical="center"/>
      <protection locked="0"/>
    </xf>
    <xf numFmtId="14" fontId="64" fillId="0" borderId="20" xfId="12" applyNumberFormat="1" applyFont="1" applyBorder="1" applyAlignment="1">
      <alignment horizontal="center" vertical="center"/>
    </xf>
    <xf numFmtId="14" fontId="64" fillId="0" borderId="21" xfId="12" applyNumberFormat="1" applyFont="1" applyBorder="1" applyAlignment="1">
      <alignment horizontal="center" vertical="center"/>
    </xf>
    <xf numFmtId="14" fontId="64" fillId="0" borderId="22" xfId="12" applyNumberFormat="1" applyFont="1" applyBorder="1" applyAlignment="1">
      <alignment horizontal="center" vertical="center"/>
    </xf>
    <xf numFmtId="0" fontId="66" fillId="4" borderId="20" xfId="12" applyFont="1" applyFill="1" applyBorder="1" applyAlignment="1">
      <alignment horizontal="left" vertical="center"/>
    </xf>
    <xf numFmtId="0" fontId="66" fillId="4" borderId="21" xfId="12" applyFont="1" applyFill="1" applyBorder="1" applyAlignment="1">
      <alignment horizontal="left" vertical="center"/>
    </xf>
    <xf numFmtId="0" fontId="66" fillId="4" borderId="22" xfId="12" applyFont="1" applyFill="1" applyBorder="1" applyAlignment="1">
      <alignment horizontal="left" vertical="center"/>
    </xf>
    <xf numFmtId="0" fontId="64" fillId="0" borderId="20" xfId="12" applyFont="1" applyBorder="1" applyAlignment="1">
      <alignment horizontal="center" vertical="center"/>
    </xf>
    <xf numFmtId="0" fontId="64" fillId="0" borderId="21" xfId="12" applyFont="1" applyBorder="1" applyAlignment="1">
      <alignment horizontal="center" vertical="center"/>
    </xf>
    <xf numFmtId="0" fontId="64" fillId="0" borderId="22" xfId="12" applyFont="1" applyBorder="1" applyAlignment="1">
      <alignment horizontal="center" vertical="center"/>
    </xf>
    <xf numFmtId="0" fontId="66" fillId="4" borderId="20" xfId="12" applyFont="1" applyFill="1" applyBorder="1" applyAlignment="1">
      <alignment horizontal="left" vertical="center" wrapText="1"/>
    </xf>
    <xf numFmtId="0" fontId="67" fillId="0" borderId="20" xfId="54" applyNumberFormat="1" applyFont="1" applyFill="1" applyBorder="1" applyAlignment="1">
      <alignment horizontal="left" vertical="center"/>
    </xf>
    <xf numFmtId="0" fontId="67" fillId="0" borderId="21" xfId="54" applyNumberFormat="1" applyFont="1" applyFill="1" applyBorder="1" applyAlignment="1">
      <alignment horizontal="left" vertical="center"/>
    </xf>
    <xf numFmtId="0" fontId="67" fillId="0" borderId="22" xfId="54" applyNumberFormat="1" applyFont="1" applyFill="1" applyBorder="1" applyAlignment="1">
      <alignment horizontal="left" vertical="center"/>
    </xf>
    <xf numFmtId="0" fontId="64" fillId="0" borderId="23" xfId="12" applyFont="1" applyBorder="1" applyAlignment="1">
      <alignment horizontal="left" vertical="center"/>
    </xf>
    <xf numFmtId="0" fontId="64" fillId="0" borderId="24" xfId="12" applyFont="1" applyBorder="1" applyAlignment="1">
      <alignment horizontal="left" vertical="center"/>
    </xf>
    <xf numFmtId="0" fontId="64" fillId="0" borderId="28" xfId="12" applyFont="1" applyBorder="1" applyAlignment="1">
      <alignment horizontal="left" vertical="center"/>
    </xf>
    <xf numFmtId="0" fontId="64" fillId="0" borderId="25" xfId="12" applyFont="1" applyBorder="1" applyAlignment="1">
      <alignment horizontal="left" vertical="center" wrapText="1"/>
    </xf>
    <xf numFmtId="0" fontId="64" fillId="0" borderId="26" xfId="12" applyFont="1" applyBorder="1" applyAlignment="1">
      <alignment horizontal="left" vertical="center" wrapText="1"/>
    </xf>
    <xf numFmtId="0" fontId="64" fillId="0" borderId="27" xfId="12" applyFont="1" applyBorder="1" applyAlignment="1">
      <alignment horizontal="left" vertical="center" wrapText="1"/>
    </xf>
    <xf numFmtId="0" fontId="64" fillId="0" borderId="23" xfId="12" applyFont="1" applyBorder="1" applyAlignment="1">
      <alignment horizontal="left" vertical="center" wrapText="1"/>
    </xf>
    <xf numFmtId="0" fontId="64" fillId="0" borderId="24" xfId="12" applyFont="1" applyBorder="1" applyAlignment="1">
      <alignment horizontal="left" vertical="center" wrapText="1"/>
    </xf>
    <xf numFmtId="0" fontId="64" fillId="0" borderId="28" xfId="12" applyFont="1" applyBorder="1" applyAlignment="1">
      <alignment horizontal="left" vertical="center" wrapText="1"/>
    </xf>
    <xf numFmtId="0" fontId="64" fillId="0" borderId="20" xfId="12" applyFont="1" applyBorder="1" applyAlignment="1">
      <alignment horizontal="center" vertical="center" shrinkToFit="1"/>
    </xf>
    <xf numFmtId="0" fontId="64" fillId="0" borderId="21" xfId="12" applyFont="1" applyBorder="1" applyAlignment="1">
      <alignment horizontal="center" vertical="center" shrinkToFit="1"/>
    </xf>
    <xf numFmtId="0" fontId="64" fillId="0" borderId="22" xfId="12" applyFont="1" applyBorder="1" applyAlignment="1">
      <alignment horizontal="center" vertical="center" shrinkToFit="1"/>
    </xf>
    <xf numFmtId="0" fontId="77" fillId="0" borderId="20" xfId="12" applyFont="1" applyBorder="1" applyAlignment="1">
      <alignment horizontal="center" vertical="center" shrinkToFit="1"/>
    </xf>
    <xf numFmtId="0" fontId="64" fillId="0" borderId="20" xfId="12" applyFont="1" applyBorder="1" applyAlignment="1" applyProtection="1">
      <alignment horizontal="left" vertical="center"/>
      <protection locked="0"/>
    </xf>
    <xf numFmtId="0" fontId="64" fillId="0" borderId="21" xfId="12" applyFont="1" applyBorder="1" applyAlignment="1" applyProtection="1">
      <alignment horizontal="left" vertical="center"/>
      <protection locked="0"/>
    </xf>
    <xf numFmtId="0" fontId="64" fillId="0" borderId="37" xfId="12" applyFont="1" applyBorder="1" applyAlignment="1" applyProtection="1">
      <alignment horizontal="left" vertical="center"/>
      <protection locked="0"/>
    </xf>
    <xf numFmtId="49" fontId="52" fillId="0" borderId="0" xfId="0" applyNumberFormat="1" applyFont="1" applyAlignment="1" applyProtection="1">
      <alignment horizontal="center" vertical="center"/>
      <protection locked="0"/>
    </xf>
    <xf numFmtId="0" fontId="64" fillId="0" borderId="58" xfId="12" applyFont="1" applyBorder="1" applyAlignment="1" applyProtection="1">
      <alignment horizontal="right" vertical="center"/>
      <protection locked="0"/>
    </xf>
    <xf numFmtId="0" fontId="64" fillId="0" borderId="32" xfId="12" applyFont="1" applyBorder="1" applyAlignment="1" applyProtection="1">
      <alignment horizontal="left" vertical="center"/>
      <protection locked="0"/>
    </xf>
    <xf numFmtId="0" fontId="64" fillId="0" borderId="17" xfId="12" applyFont="1" applyBorder="1" applyAlignment="1" applyProtection="1">
      <alignment horizontal="left" vertical="center"/>
      <protection locked="0"/>
    </xf>
    <xf numFmtId="0" fontId="64" fillId="0" borderId="45" xfId="12" applyFont="1" applyBorder="1" applyAlignment="1" applyProtection="1">
      <alignment horizontal="left" vertical="center"/>
      <protection locked="0"/>
    </xf>
    <xf numFmtId="0" fontId="64" fillId="0" borderId="20" xfId="12" applyFont="1" applyBorder="1" applyAlignment="1" applyProtection="1">
      <alignment horizontal="left" vertical="center" wrapText="1"/>
      <protection locked="0"/>
    </xf>
    <xf numFmtId="0" fontId="52" fillId="0" borderId="25" xfId="0" applyFont="1" applyBorder="1" applyAlignment="1">
      <alignment horizontal="center" vertical="center" shrinkToFit="1"/>
    </xf>
    <xf numFmtId="0" fontId="52" fillId="0" borderId="26" xfId="0" applyFont="1" applyBorder="1" applyAlignment="1">
      <alignment horizontal="center" vertical="center" shrinkToFit="1"/>
    </xf>
    <xf numFmtId="0" fontId="52" fillId="0" borderId="27" xfId="0" applyFont="1" applyBorder="1" applyAlignment="1">
      <alignment horizontal="center" vertical="center" shrinkToFit="1"/>
    </xf>
    <xf numFmtId="0" fontId="52" fillId="0" borderId="23" xfId="0" applyFont="1" applyBorder="1" applyAlignment="1">
      <alignment horizontal="center" vertical="center" shrinkToFit="1"/>
    </xf>
    <xf numFmtId="0" fontId="52" fillId="0" borderId="24" xfId="0" applyFont="1" applyBorder="1" applyAlignment="1">
      <alignment horizontal="center" vertical="center" shrinkToFit="1"/>
    </xf>
    <xf numFmtId="0" fontId="52" fillId="0" borderId="28" xfId="0" applyFont="1" applyBorder="1" applyAlignment="1">
      <alignment horizontal="center" vertical="center" shrinkToFit="1"/>
    </xf>
    <xf numFmtId="0" fontId="66" fillId="4" borderId="25" xfId="12" applyFont="1" applyFill="1" applyBorder="1" applyAlignment="1">
      <alignment horizontal="center" vertical="center" wrapText="1"/>
    </xf>
    <xf numFmtId="0" fontId="66" fillId="4" borderId="26" xfId="12" applyFont="1" applyFill="1" applyBorder="1" applyAlignment="1">
      <alignment horizontal="center" vertical="center" wrapText="1"/>
    </xf>
    <xf numFmtId="0" fontId="66" fillId="4" borderId="27" xfId="12" applyFont="1" applyFill="1" applyBorder="1" applyAlignment="1">
      <alignment horizontal="center" vertical="center" wrapText="1"/>
    </xf>
    <xf numFmtId="0" fontId="66" fillId="4" borderId="23" xfId="12" applyFont="1" applyFill="1" applyBorder="1" applyAlignment="1">
      <alignment horizontal="center" vertical="center" wrapText="1"/>
    </xf>
    <xf numFmtId="0" fontId="66" fillId="4" borderId="24" xfId="12" applyFont="1" applyFill="1" applyBorder="1" applyAlignment="1">
      <alignment horizontal="center" vertical="center" wrapText="1"/>
    </xf>
    <xf numFmtId="0" fontId="66" fillId="4" borderId="28" xfId="12" applyFont="1" applyFill="1" applyBorder="1" applyAlignment="1">
      <alignment horizontal="center" vertical="center" wrapText="1"/>
    </xf>
    <xf numFmtId="0" fontId="52" fillId="4" borderId="19" xfId="0" applyFont="1" applyFill="1" applyBorder="1" applyAlignment="1">
      <alignment horizontal="center" vertical="center"/>
    </xf>
    <xf numFmtId="0" fontId="52" fillId="0" borderId="19" xfId="0" applyFont="1" applyBorder="1" applyAlignment="1" applyProtection="1">
      <alignment horizontal="center" vertical="center"/>
      <protection locked="0"/>
    </xf>
    <xf numFmtId="0" fontId="64" fillId="0" borderId="31" xfId="12" applyFont="1" applyBorder="1" applyAlignment="1" applyProtection="1">
      <alignment horizontal="right" vertical="center"/>
      <protection locked="0"/>
    </xf>
    <xf numFmtId="0" fontId="52" fillId="0" borderId="25" xfId="0" applyFont="1" applyBorder="1" applyAlignment="1">
      <alignment horizontal="center" vertical="center" wrapText="1"/>
    </xf>
    <xf numFmtId="0" fontId="52" fillId="0" borderId="26"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23" xfId="0" applyFont="1" applyBorder="1" applyAlignment="1">
      <alignment horizontal="center" vertical="center" wrapText="1"/>
    </xf>
    <xf numFmtId="0" fontId="52" fillId="0" borderId="24" xfId="0" applyFont="1" applyBorder="1" applyAlignment="1">
      <alignment horizontal="center" vertical="center" wrapText="1"/>
    </xf>
    <xf numFmtId="0" fontId="52" fillId="0" borderId="28" xfId="0" applyFont="1" applyBorder="1" applyAlignment="1">
      <alignment horizontal="center" vertical="center" wrapText="1"/>
    </xf>
    <xf numFmtId="0" fontId="66" fillId="0" borderId="19" xfId="12" applyFont="1" applyBorder="1" applyAlignment="1" applyProtection="1">
      <alignment horizontal="center" vertical="center" shrinkToFit="1"/>
      <protection locked="0"/>
    </xf>
    <xf numFmtId="0" fontId="66" fillId="4" borderId="19" xfId="12" applyFont="1" applyFill="1" applyBorder="1" applyAlignment="1">
      <alignment horizontal="left" vertical="center"/>
    </xf>
    <xf numFmtId="0" fontId="64" fillId="0" borderId="19" xfId="12" applyFont="1" applyBorder="1" applyAlignment="1" applyProtection="1">
      <alignment horizontal="center" vertical="center"/>
      <protection locked="0"/>
    </xf>
    <xf numFmtId="0" fontId="64" fillId="0" borderId="19" xfId="12" applyFont="1" applyBorder="1" applyAlignment="1" applyProtection="1">
      <alignment horizontal="left" vertical="center" wrapText="1"/>
      <protection locked="0"/>
    </xf>
    <xf numFmtId="0" fontId="66" fillId="4" borderId="19" xfId="12" applyFont="1" applyFill="1" applyBorder="1" applyAlignment="1">
      <alignment horizontal="center" vertical="center"/>
    </xf>
    <xf numFmtId="0" fontId="66" fillId="4" borderId="51" xfId="12" applyFont="1" applyFill="1" applyBorder="1" applyAlignment="1">
      <alignment vertical="center" wrapText="1"/>
    </xf>
    <xf numFmtId="0" fontId="66" fillId="4" borderId="17" xfId="12" applyFont="1" applyFill="1" applyBorder="1" applyAlignment="1">
      <alignment vertical="center"/>
    </xf>
    <xf numFmtId="0" fontId="66" fillId="4" borderId="18" xfId="12" applyFont="1" applyFill="1" applyBorder="1" applyAlignment="1">
      <alignment vertical="center"/>
    </xf>
    <xf numFmtId="0" fontId="66" fillId="4" borderId="16" xfId="12" applyFont="1" applyFill="1" applyBorder="1" applyAlignment="1">
      <alignment vertical="center"/>
    </xf>
    <xf numFmtId="49" fontId="64" fillId="0" borderId="51" xfId="57" applyNumberFormat="1" applyFont="1" applyBorder="1" applyAlignment="1" applyProtection="1">
      <alignment horizontal="center" vertical="center"/>
      <protection locked="0"/>
    </xf>
    <xf numFmtId="49" fontId="64" fillId="0" borderId="17" xfId="57" applyNumberFormat="1" applyFont="1" applyBorder="1" applyAlignment="1" applyProtection="1">
      <alignment horizontal="center" vertical="center"/>
      <protection locked="0"/>
    </xf>
    <xf numFmtId="49" fontId="64" fillId="0" borderId="45" xfId="57" applyNumberFormat="1" applyFont="1" applyBorder="1" applyAlignment="1" applyProtection="1">
      <alignment horizontal="center" vertical="center"/>
      <protection locked="0"/>
    </xf>
    <xf numFmtId="49" fontId="64" fillId="0" borderId="18" xfId="57" applyNumberFormat="1" applyFont="1" applyBorder="1" applyAlignment="1" applyProtection="1">
      <alignment horizontal="center" vertical="center"/>
      <protection locked="0"/>
    </xf>
    <xf numFmtId="49" fontId="64" fillId="0" borderId="16" xfId="57" applyNumberFormat="1" applyFont="1" applyBorder="1" applyAlignment="1" applyProtection="1">
      <alignment horizontal="center" vertical="center"/>
      <protection locked="0"/>
    </xf>
    <xf numFmtId="49" fontId="64" fillId="0" borderId="49" xfId="57" applyNumberFormat="1" applyFont="1" applyBorder="1" applyAlignment="1" applyProtection="1">
      <alignment horizontal="center" vertical="center"/>
      <protection locked="0"/>
    </xf>
    <xf numFmtId="0" fontId="66" fillId="4" borderId="32" xfId="12" applyFont="1" applyFill="1" applyBorder="1" applyAlignment="1">
      <alignment horizontal="center" vertical="center"/>
    </xf>
    <xf numFmtId="0" fontId="66" fillId="4" borderId="17" xfId="12" applyFont="1" applyFill="1" applyBorder="1" applyAlignment="1">
      <alignment horizontal="center" vertical="center"/>
    </xf>
    <xf numFmtId="0" fontId="66" fillId="4" borderId="48" xfId="12" applyFont="1" applyFill="1" applyBorder="1" applyAlignment="1">
      <alignment horizontal="center" vertical="center"/>
    </xf>
    <xf numFmtId="0" fontId="66" fillId="4" borderId="16" xfId="12" applyFont="1" applyFill="1" applyBorder="1" applyAlignment="1">
      <alignment horizontal="center" vertical="center"/>
    </xf>
    <xf numFmtId="0" fontId="69" fillId="4" borderId="34" xfId="12" applyFont="1" applyFill="1" applyBorder="1" applyAlignment="1">
      <alignment horizontal="left" vertical="center"/>
    </xf>
    <xf numFmtId="0" fontId="69" fillId="4" borderId="35" xfId="12" applyFont="1" applyFill="1" applyBorder="1" applyAlignment="1">
      <alignment horizontal="left" vertical="center"/>
    </xf>
    <xf numFmtId="0" fontId="69" fillId="4" borderId="43" xfId="12" applyFont="1" applyFill="1" applyBorder="1" applyAlignment="1">
      <alignment horizontal="left" vertical="center"/>
    </xf>
    <xf numFmtId="0" fontId="64" fillId="40" borderId="31" xfId="12" applyFont="1" applyFill="1" applyBorder="1" applyAlignment="1" applyProtection="1">
      <alignment horizontal="left" vertical="center" wrapText="1" shrinkToFit="1"/>
      <protection locked="0"/>
    </xf>
    <xf numFmtId="0" fontId="69" fillId="4" borderId="38" xfId="12" applyFont="1" applyFill="1" applyBorder="1" applyAlignment="1">
      <alignment horizontal="left" vertical="center"/>
    </xf>
    <xf numFmtId="0" fontId="69" fillId="4" borderId="39" xfId="12" applyFont="1" applyFill="1" applyBorder="1" applyAlignment="1">
      <alignment horizontal="left" vertical="center"/>
    </xf>
    <xf numFmtId="0" fontId="69" fillId="4" borderId="40" xfId="12" applyFont="1" applyFill="1" applyBorder="1" applyAlignment="1">
      <alignment horizontal="left" vertical="center"/>
    </xf>
    <xf numFmtId="0" fontId="64" fillId="40" borderId="41" xfId="12" applyFont="1" applyFill="1" applyBorder="1" applyAlignment="1" applyProtection="1">
      <alignment horizontal="left" vertical="center" wrapText="1" shrinkToFit="1"/>
      <protection locked="0"/>
    </xf>
    <xf numFmtId="0" fontId="64" fillId="0" borderId="38" xfId="12" applyFont="1" applyBorder="1" applyAlignment="1" applyProtection="1">
      <alignment horizontal="left" vertical="center"/>
      <protection locked="0"/>
    </xf>
    <xf numFmtId="0" fontId="64" fillId="0" borderId="39" xfId="12" applyFont="1" applyBorder="1" applyAlignment="1" applyProtection="1">
      <alignment horizontal="left" vertical="center"/>
      <protection locked="0"/>
    </xf>
    <xf numFmtId="0" fontId="64" fillId="0" borderId="42" xfId="12" applyFont="1" applyBorder="1" applyAlignment="1" applyProtection="1">
      <alignment horizontal="left" vertical="center"/>
      <protection locked="0"/>
    </xf>
    <xf numFmtId="0" fontId="64" fillId="0" borderId="15" xfId="12" applyFont="1" applyBorder="1" applyAlignment="1" applyProtection="1">
      <alignment horizontal="left" vertical="center" wrapText="1" shrinkToFit="1"/>
      <protection locked="0"/>
    </xf>
    <xf numFmtId="0" fontId="64" fillId="0" borderId="0" xfId="12" applyFont="1" applyAlignment="1" applyProtection="1">
      <alignment horizontal="left" vertical="center" wrapText="1" shrinkToFit="1"/>
      <protection locked="0"/>
    </xf>
    <xf numFmtId="0" fontId="64" fillId="0" borderId="46" xfId="12" applyFont="1" applyBorder="1" applyAlignment="1" applyProtection="1">
      <alignment horizontal="left" vertical="center" wrapText="1" shrinkToFit="1"/>
      <protection locked="0"/>
    </xf>
    <xf numFmtId="0" fontId="64" fillId="0" borderId="41" xfId="12" applyFont="1" applyBorder="1" applyAlignment="1" applyProtection="1">
      <alignment horizontal="left" vertical="center" wrapText="1" shrinkToFit="1"/>
      <protection locked="0"/>
    </xf>
    <xf numFmtId="0" fontId="64" fillId="0" borderId="31" xfId="12" applyFont="1" applyBorder="1" applyAlignment="1" applyProtection="1">
      <alignment horizontal="left" vertical="center" wrapText="1" shrinkToFit="1"/>
      <protection locked="0"/>
    </xf>
    <xf numFmtId="0" fontId="64" fillId="0" borderId="23" xfId="12" applyFont="1" applyBorder="1" applyAlignment="1" applyProtection="1">
      <alignment horizontal="left" vertical="center" wrapText="1" shrinkToFit="1"/>
      <protection locked="0"/>
    </xf>
    <xf numFmtId="0" fontId="64" fillId="0" borderId="24" xfId="12" applyFont="1" applyBorder="1" applyAlignment="1" applyProtection="1">
      <alignment horizontal="left" vertical="center" wrapText="1" shrinkToFit="1"/>
      <protection locked="0"/>
    </xf>
    <xf numFmtId="0" fontId="64" fillId="0" borderId="28" xfId="12" applyFont="1" applyBorder="1" applyAlignment="1" applyProtection="1">
      <alignment horizontal="left" vertical="center" wrapText="1" shrinkToFit="1"/>
      <protection locked="0"/>
    </xf>
    <xf numFmtId="0" fontId="0" fillId="0" borderId="48" xfId="0" applyBorder="1" applyAlignment="1" applyProtection="1">
      <alignment horizontal="left" vertical="center" wrapText="1" shrinkToFit="1"/>
      <protection locked="0"/>
    </xf>
    <xf numFmtId="0" fontId="0" fillId="0" borderId="16" xfId="0" applyBorder="1" applyAlignment="1" applyProtection="1">
      <alignment horizontal="left" vertical="center" wrapText="1" shrinkToFit="1"/>
      <protection locked="0"/>
    </xf>
    <xf numFmtId="0" fontId="0" fillId="0" borderId="47" xfId="0" applyBorder="1" applyAlignment="1" applyProtection="1">
      <alignment horizontal="left" vertical="center" wrapText="1" shrinkToFit="1"/>
      <protection locked="0"/>
    </xf>
    <xf numFmtId="0" fontId="52" fillId="0" borderId="0" xfId="0" applyFont="1" applyAlignment="1">
      <alignment horizontal="right" vertical="center"/>
    </xf>
    <xf numFmtId="0" fontId="66" fillId="4" borderId="25" xfId="12" applyFont="1" applyFill="1" applyBorder="1" applyAlignment="1">
      <alignment horizontal="left" vertical="center" wrapText="1"/>
    </xf>
    <xf numFmtId="0" fontId="66" fillId="4" borderId="26" xfId="12" applyFont="1" applyFill="1" applyBorder="1" applyAlignment="1">
      <alignment horizontal="left" vertical="center"/>
    </xf>
    <xf numFmtId="0" fontId="66" fillId="4" borderId="27" xfId="12" applyFont="1" applyFill="1" applyBorder="1" applyAlignment="1">
      <alignment horizontal="left" vertical="center"/>
    </xf>
    <xf numFmtId="0" fontId="66" fillId="4" borderId="15" xfId="12" applyFont="1" applyFill="1" applyBorder="1" applyAlignment="1">
      <alignment horizontal="left" vertical="center"/>
    </xf>
    <xf numFmtId="0" fontId="66" fillId="4" borderId="0" xfId="12" applyFont="1" applyFill="1" applyAlignment="1">
      <alignment horizontal="left" vertical="center"/>
    </xf>
    <xf numFmtId="0" fontId="66" fillId="4" borderId="46" xfId="12" applyFont="1" applyFill="1" applyBorder="1" applyAlignment="1">
      <alignment horizontal="left" vertical="center"/>
    </xf>
    <xf numFmtId="0" fontId="64" fillId="0" borderId="41" xfId="12" applyFont="1" applyBorder="1" applyAlignment="1" applyProtection="1">
      <alignment horizontal="right" vertical="center"/>
      <protection locked="0"/>
    </xf>
    <xf numFmtId="0" fontId="64" fillId="0" borderId="59" xfId="12" applyFont="1" applyBorder="1" applyAlignment="1" applyProtection="1">
      <alignment horizontal="right" vertical="center"/>
      <protection locked="0"/>
    </xf>
    <xf numFmtId="0" fontId="64" fillId="0" borderId="26" xfId="12" applyFont="1" applyBorder="1" applyAlignment="1" applyProtection="1">
      <alignment horizontal="left" vertical="center" wrapText="1" shrinkToFit="1"/>
      <protection locked="0"/>
    </xf>
    <xf numFmtId="0" fontId="64" fillId="0" borderId="27" xfId="12" applyFont="1" applyBorder="1" applyAlignment="1" applyProtection="1">
      <alignment horizontal="left" vertical="center" wrapText="1" shrinkToFit="1"/>
      <protection locked="0"/>
    </xf>
    <xf numFmtId="0" fontId="64" fillId="0" borderId="32" xfId="12" applyFont="1" applyBorder="1" applyAlignment="1" applyProtection="1">
      <alignment horizontal="left" vertical="center" wrapText="1"/>
      <protection locked="0"/>
    </xf>
    <xf numFmtId="0" fontId="64" fillId="0" borderId="17" xfId="12" applyFont="1" applyBorder="1" applyAlignment="1" applyProtection="1">
      <alignment horizontal="left" vertical="center" wrapText="1"/>
      <protection locked="0"/>
    </xf>
    <xf numFmtId="0" fontId="64" fillId="0" borderId="33" xfId="12" applyFont="1" applyBorder="1" applyAlignment="1" applyProtection="1">
      <alignment horizontal="left" vertical="center" wrapText="1"/>
      <protection locked="0"/>
    </xf>
    <xf numFmtId="0" fontId="64" fillId="0" borderId="15" xfId="12" applyFont="1" applyBorder="1" applyAlignment="1" applyProtection="1">
      <alignment horizontal="left" vertical="center" wrapText="1"/>
      <protection locked="0"/>
    </xf>
    <xf numFmtId="0" fontId="64" fillId="0" borderId="0" xfId="12" applyFont="1" applyAlignment="1" applyProtection="1">
      <alignment horizontal="left" vertical="center" wrapText="1"/>
      <protection locked="0"/>
    </xf>
    <xf numFmtId="0" fontId="64" fillId="0" borderId="46" xfId="12" applyFont="1" applyBorder="1" applyAlignment="1" applyProtection="1">
      <alignment horizontal="left" vertical="center" wrapText="1"/>
      <protection locked="0"/>
    </xf>
    <xf numFmtId="0" fontId="55" fillId="0" borderId="0" xfId="0" applyFont="1" applyAlignment="1">
      <alignment horizontal="center" vertical="center" shrinkToFit="1"/>
    </xf>
    <xf numFmtId="0" fontId="66" fillId="4" borderId="15" xfId="12" applyFont="1" applyFill="1" applyBorder="1" applyAlignment="1">
      <alignment horizontal="center" vertical="center"/>
    </xf>
    <xf numFmtId="0" fontId="66" fillId="4" borderId="0" xfId="12" applyFont="1" applyFill="1" applyAlignment="1">
      <alignment horizontal="center" vertical="center"/>
    </xf>
    <xf numFmtId="0" fontId="66" fillId="4" borderId="46" xfId="12" applyFont="1" applyFill="1" applyBorder="1" applyAlignment="1">
      <alignment horizontal="center" vertical="center"/>
    </xf>
    <xf numFmtId="0" fontId="66" fillId="4" borderId="23" xfId="12" applyFont="1" applyFill="1" applyBorder="1" applyAlignment="1">
      <alignment horizontal="center" vertical="center"/>
    </xf>
    <xf numFmtId="0" fontId="66" fillId="4" borderId="24" xfId="12" applyFont="1" applyFill="1" applyBorder="1" applyAlignment="1">
      <alignment horizontal="center" vertical="center"/>
    </xf>
    <xf numFmtId="0" fontId="66" fillId="4" borderId="28" xfId="12" applyFont="1" applyFill="1" applyBorder="1" applyAlignment="1">
      <alignment horizontal="center" vertical="center"/>
    </xf>
    <xf numFmtId="0" fontId="66" fillId="0" borderId="25" xfId="12" applyFont="1" applyBorder="1" applyAlignment="1" applyProtection="1">
      <alignment horizontal="left" vertical="center" wrapText="1" shrinkToFit="1"/>
      <protection locked="0"/>
    </xf>
    <xf numFmtId="0" fontId="66" fillId="0" borderId="26" xfId="12" applyFont="1" applyBorder="1" applyAlignment="1" applyProtection="1">
      <alignment horizontal="left" vertical="center" wrapText="1" shrinkToFit="1"/>
      <protection locked="0"/>
    </xf>
    <xf numFmtId="0" fontId="66" fillId="0" borderId="27" xfId="12" applyFont="1" applyBorder="1" applyAlignment="1" applyProtection="1">
      <alignment horizontal="left" vertical="center" wrapText="1" shrinkToFit="1"/>
      <protection locked="0"/>
    </xf>
    <xf numFmtId="0" fontId="66" fillId="0" borderId="23" xfId="12" applyFont="1" applyBorder="1" applyAlignment="1" applyProtection="1">
      <alignment horizontal="left" vertical="center" wrapText="1" shrinkToFit="1"/>
      <protection locked="0"/>
    </xf>
    <xf numFmtId="0" fontId="66" fillId="0" borderId="24" xfId="12" applyFont="1" applyBorder="1" applyAlignment="1" applyProtection="1">
      <alignment horizontal="left" vertical="center" wrapText="1" shrinkToFit="1"/>
      <protection locked="0"/>
    </xf>
    <xf numFmtId="0" fontId="66" fillId="0" borderId="28" xfId="12" applyFont="1" applyBorder="1" applyAlignment="1" applyProtection="1">
      <alignment horizontal="left" vertical="center" wrapText="1" shrinkToFit="1"/>
      <protection locked="0"/>
    </xf>
    <xf numFmtId="49" fontId="64" fillId="0" borderId="25" xfId="12" applyNumberFormat="1" applyFont="1" applyBorder="1" applyAlignment="1" applyProtection="1">
      <alignment horizontal="center" vertical="center" shrinkToFit="1"/>
      <protection locked="0"/>
    </xf>
    <xf numFmtId="49" fontId="64" fillId="0" borderId="26" xfId="12" applyNumberFormat="1" applyFont="1" applyBorder="1" applyAlignment="1" applyProtection="1">
      <alignment horizontal="center" vertical="center" shrinkToFit="1"/>
      <protection locked="0"/>
    </xf>
    <xf numFmtId="49" fontId="64" fillId="0" borderId="27" xfId="12" applyNumberFormat="1" applyFont="1" applyBorder="1" applyAlignment="1" applyProtection="1">
      <alignment horizontal="center" vertical="center" shrinkToFit="1"/>
      <protection locked="0"/>
    </xf>
    <xf numFmtId="49" fontId="64" fillId="0" borderId="23" xfId="12" applyNumberFormat="1" applyFont="1" applyBorder="1" applyAlignment="1" applyProtection="1">
      <alignment horizontal="center" vertical="center" shrinkToFit="1"/>
      <protection locked="0"/>
    </xf>
    <xf numFmtId="49" fontId="64" fillId="0" borderId="24" xfId="12" applyNumberFormat="1" applyFont="1" applyBorder="1" applyAlignment="1" applyProtection="1">
      <alignment horizontal="center" vertical="center" shrinkToFit="1"/>
      <protection locked="0"/>
    </xf>
    <xf numFmtId="49" fontId="64" fillId="0" borderId="28" xfId="12" applyNumberFormat="1" applyFont="1" applyBorder="1" applyAlignment="1" applyProtection="1">
      <alignment horizontal="center" vertical="center" shrinkToFit="1"/>
      <protection locked="0"/>
    </xf>
    <xf numFmtId="0" fontId="46" fillId="0" borderId="0" xfId="0" applyFont="1" applyAlignment="1" applyProtection="1">
      <alignment horizontal="center" vertical="center" wrapText="1"/>
      <protection locked="0"/>
    </xf>
    <xf numFmtId="177" fontId="46" fillId="0" borderId="0" xfId="0" applyNumberFormat="1" applyFont="1" applyAlignment="1" applyProtection="1">
      <alignment horizontal="center" vertical="center" wrapText="1"/>
      <protection locked="0"/>
    </xf>
    <xf numFmtId="179" fontId="46" fillId="0" borderId="0" xfId="0" applyNumberFormat="1" applyFont="1" applyAlignment="1">
      <alignment horizontal="center" vertical="center"/>
    </xf>
    <xf numFmtId="177" fontId="46" fillId="0" borderId="0" xfId="0" applyNumberFormat="1" applyFont="1" applyAlignment="1">
      <alignment horizontal="center" vertical="center" wrapText="1"/>
    </xf>
    <xf numFmtId="0" fontId="46" fillId="0" borderId="0" xfId="0" applyFont="1" applyAlignment="1">
      <alignment horizontal="center" vertical="center" wrapText="1"/>
    </xf>
    <xf numFmtId="177" fontId="46" fillId="0" borderId="0" xfId="0" applyNumberFormat="1" applyFont="1" applyAlignment="1" applyProtection="1">
      <alignment vertical="center" wrapText="1"/>
      <protection locked="0"/>
    </xf>
    <xf numFmtId="179" fontId="46" fillId="0" borderId="0" xfId="0" applyNumberFormat="1" applyFont="1" applyAlignment="1" applyProtection="1">
      <alignment horizontal="center" vertical="center"/>
      <protection locked="0"/>
    </xf>
    <xf numFmtId="0" fontId="46" fillId="0" borderId="0" xfId="0" applyFont="1" applyAlignment="1" applyProtection="1">
      <alignment horizontal="center" vertical="center" wrapText="1" shrinkToFit="1"/>
      <protection locked="0"/>
    </xf>
    <xf numFmtId="0" fontId="46" fillId="0" borderId="0" xfId="0" applyFont="1" applyAlignment="1">
      <alignment horizontal="center" vertical="center"/>
    </xf>
    <xf numFmtId="0" fontId="49" fillId="0" borderId="0" xfId="0" applyFont="1" applyAlignment="1">
      <alignment horizontal="center" vertical="center" wrapText="1"/>
    </xf>
    <xf numFmtId="0" fontId="92" fillId="0" borderId="0" xfId="0" applyFont="1" applyAlignment="1">
      <alignment horizontal="center" vertical="center"/>
    </xf>
  </cellXfs>
  <cellStyles count="79">
    <cellStyle name="20% - アクセント 1 2" xfId="31" xr:uid="{00000000-0005-0000-0000-000000000000}"/>
    <cellStyle name="20% - アクセント 1 2 2" xfId="59" xr:uid="{00000000-0005-0000-0000-000001000000}"/>
    <cellStyle name="20% - アクセント 2 2" xfId="35" xr:uid="{00000000-0005-0000-0000-000002000000}"/>
    <cellStyle name="20% - アクセント 2 2 2" xfId="62" xr:uid="{00000000-0005-0000-0000-000003000000}"/>
    <cellStyle name="20% - アクセント 3 2" xfId="39" xr:uid="{00000000-0005-0000-0000-000004000000}"/>
    <cellStyle name="20% - アクセント 3 2 2" xfId="65" xr:uid="{00000000-0005-0000-0000-000005000000}"/>
    <cellStyle name="20% - アクセント 4 2" xfId="43" xr:uid="{00000000-0005-0000-0000-000006000000}"/>
    <cellStyle name="20% - アクセント 4 2 2" xfId="68" xr:uid="{00000000-0005-0000-0000-000007000000}"/>
    <cellStyle name="20% - アクセント 5 2" xfId="47" xr:uid="{00000000-0005-0000-0000-000008000000}"/>
    <cellStyle name="20% - アクセント 5 2 2" xfId="71" xr:uid="{00000000-0005-0000-0000-000009000000}"/>
    <cellStyle name="20% - アクセント 6 2" xfId="51" xr:uid="{00000000-0005-0000-0000-00000A000000}"/>
    <cellStyle name="20% - アクセント 6 2 2" xfId="74" xr:uid="{00000000-0005-0000-0000-00000B000000}"/>
    <cellStyle name="40% - アクセント 1 2" xfId="32" xr:uid="{00000000-0005-0000-0000-00000C000000}"/>
    <cellStyle name="40% - アクセント 1 2 2" xfId="60" xr:uid="{00000000-0005-0000-0000-00000D000000}"/>
    <cellStyle name="40% - アクセント 2 2" xfId="36" xr:uid="{00000000-0005-0000-0000-00000E000000}"/>
    <cellStyle name="40% - アクセント 2 2 2" xfId="63" xr:uid="{00000000-0005-0000-0000-00000F000000}"/>
    <cellStyle name="40% - アクセント 3 2" xfId="40" xr:uid="{00000000-0005-0000-0000-000010000000}"/>
    <cellStyle name="40% - アクセント 3 2 2" xfId="66" xr:uid="{00000000-0005-0000-0000-000011000000}"/>
    <cellStyle name="40% - アクセント 4 2" xfId="44" xr:uid="{00000000-0005-0000-0000-000012000000}"/>
    <cellStyle name="40% - アクセント 4 2 2" xfId="69" xr:uid="{00000000-0005-0000-0000-000013000000}"/>
    <cellStyle name="40% - アクセント 5 2" xfId="48" xr:uid="{00000000-0005-0000-0000-000014000000}"/>
    <cellStyle name="40% - アクセント 5 2 2" xfId="72" xr:uid="{00000000-0005-0000-0000-000015000000}"/>
    <cellStyle name="40% - アクセント 6 2" xfId="52" xr:uid="{00000000-0005-0000-0000-000016000000}"/>
    <cellStyle name="40% - アクセント 6 2 2" xfId="75" xr:uid="{00000000-0005-0000-0000-000017000000}"/>
    <cellStyle name="60% - アクセント 1 2" xfId="33" xr:uid="{00000000-0005-0000-0000-000018000000}"/>
    <cellStyle name="60% - アクセント 1 2 2" xfId="61" xr:uid="{00000000-0005-0000-0000-000019000000}"/>
    <cellStyle name="60% - アクセント 2 2" xfId="37" xr:uid="{00000000-0005-0000-0000-00001A000000}"/>
    <cellStyle name="60% - アクセント 2 2 2" xfId="64" xr:uid="{00000000-0005-0000-0000-00001B000000}"/>
    <cellStyle name="60% - アクセント 3 2" xfId="41" xr:uid="{00000000-0005-0000-0000-00001C000000}"/>
    <cellStyle name="60% - アクセント 3 2 2" xfId="67" xr:uid="{00000000-0005-0000-0000-00001D000000}"/>
    <cellStyle name="60% - アクセント 4 2" xfId="45" xr:uid="{00000000-0005-0000-0000-00001E000000}"/>
    <cellStyle name="60% - アクセント 4 2 2" xfId="70" xr:uid="{00000000-0005-0000-0000-00001F000000}"/>
    <cellStyle name="60% - アクセント 5 2" xfId="49" xr:uid="{00000000-0005-0000-0000-000020000000}"/>
    <cellStyle name="60% - アクセント 5 2 2" xfId="73" xr:uid="{00000000-0005-0000-0000-000021000000}"/>
    <cellStyle name="60% - アクセント 6 2" xfId="53" xr:uid="{00000000-0005-0000-0000-000022000000}"/>
    <cellStyle name="60% - アクセント 6 2 2" xfId="76" xr:uid="{00000000-0005-0000-0000-000023000000}"/>
    <cellStyle name="アクセント 1 2" xfId="30" xr:uid="{00000000-0005-0000-0000-000024000000}"/>
    <cellStyle name="アクセント 2 2" xfId="34" xr:uid="{00000000-0005-0000-0000-000025000000}"/>
    <cellStyle name="アクセント 3 2" xfId="38" xr:uid="{00000000-0005-0000-0000-000026000000}"/>
    <cellStyle name="アクセント 4 2" xfId="42" xr:uid="{00000000-0005-0000-0000-000027000000}"/>
    <cellStyle name="アクセント 5 2" xfId="46" xr:uid="{00000000-0005-0000-0000-000028000000}"/>
    <cellStyle name="アクセント 6 2" xfId="50" xr:uid="{00000000-0005-0000-0000-000029000000}"/>
    <cellStyle name="タイトル 2" xfId="13" xr:uid="{00000000-0005-0000-0000-00002A000000}"/>
    <cellStyle name="チェック セル 2" xfId="25" xr:uid="{00000000-0005-0000-0000-00002B000000}"/>
    <cellStyle name="どちらでもない 2" xfId="20" xr:uid="{00000000-0005-0000-0000-00002C000000}"/>
    <cellStyle name="ハイパーリンク" xfId="7" builtinId="8"/>
    <cellStyle name="ハイパーリンク 2" xfId="54" xr:uid="{00000000-0005-0000-0000-00002E000000}"/>
    <cellStyle name="メモ 2" xfId="27" xr:uid="{00000000-0005-0000-0000-00002F000000}"/>
    <cellStyle name="メモ 2 2" xfId="58" xr:uid="{00000000-0005-0000-0000-000030000000}"/>
    <cellStyle name="リンク セル 2" xfId="24" xr:uid="{00000000-0005-0000-0000-000031000000}"/>
    <cellStyle name="悪い 2" xfId="19" xr:uid="{00000000-0005-0000-0000-000032000000}"/>
    <cellStyle name="計算 2" xfId="23" xr:uid="{00000000-0005-0000-0000-000033000000}"/>
    <cellStyle name="警告文 2" xfId="26" xr:uid="{00000000-0005-0000-0000-000034000000}"/>
    <cellStyle name="見出し 1 2" xfId="14" xr:uid="{00000000-0005-0000-0000-000035000000}"/>
    <cellStyle name="見出し 2 2" xfId="15" xr:uid="{00000000-0005-0000-0000-000036000000}"/>
    <cellStyle name="見出し 3 2" xfId="16" xr:uid="{00000000-0005-0000-0000-000037000000}"/>
    <cellStyle name="見出し 4 2" xfId="17" xr:uid="{00000000-0005-0000-0000-000038000000}"/>
    <cellStyle name="集計 2" xfId="29" xr:uid="{00000000-0005-0000-0000-000039000000}"/>
    <cellStyle name="出力 2" xfId="22" xr:uid="{00000000-0005-0000-0000-00003A000000}"/>
    <cellStyle name="説明文 2" xfId="28" xr:uid="{00000000-0005-0000-0000-00003B000000}"/>
    <cellStyle name="入力 2" xfId="21" xr:uid="{00000000-0005-0000-0000-00003C000000}"/>
    <cellStyle name="標準" xfId="0" builtinId="0"/>
    <cellStyle name="標準 2" xfId="2" xr:uid="{00000000-0005-0000-0000-00003E000000}"/>
    <cellStyle name="標準 2 2" xfId="55" xr:uid="{00000000-0005-0000-0000-00003F000000}"/>
    <cellStyle name="標準 3" xfId="3" xr:uid="{00000000-0005-0000-0000-000040000000}"/>
    <cellStyle name="標準 4" xfId="4" xr:uid="{00000000-0005-0000-0000-000041000000}"/>
    <cellStyle name="標準 5" xfId="5" xr:uid="{00000000-0005-0000-0000-000042000000}"/>
    <cellStyle name="標準 6" xfId="1" xr:uid="{00000000-0005-0000-0000-000043000000}"/>
    <cellStyle name="標準 7" xfId="12" xr:uid="{00000000-0005-0000-0000-000044000000}"/>
    <cellStyle name="標準 7 2" xfId="57" xr:uid="{00000000-0005-0000-0000-000045000000}"/>
    <cellStyle name="標準_Sheet1" xfId="6" xr:uid="{00000000-0005-0000-0000-000046000000}"/>
    <cellStyle name="標準_Sheet1 2" xfId="8" xr:uid="{00000000-0005-0000-0000-000047000000}"/>
    <cellStyle name="標準_Sheet1 2 2" xfId="56" xr:uid="{00000000-0005-0000-0000-000048000000}"/>
    <cellStyle name="標準_入力タブ" xfId="78" xr:uid="{00000000-0005-0000-0000-000049000000}"/>
    <cellStyle name="標準_入力規則 2" xfId="77" xr:uid="{00000000-0005-0000-0000-00004A000000}"/>
    <cellStyle name="表示済みのハイパーリンク" xfId="10" builtinId="9" hidden="1"/>
    <cellStyle name="表示済みのハイパーリンク" xfId="11" builtinId="9" hidden="1"/>
    <cellStyle name="表示済みのハイパーリンク" xfId="9" builtinId="9" hidden="1"/>
    <cellStyle name="良い 2" xfId="18" xr:uid="{00000000-0005-0000-0000-00004E000000}"/>
  </cellStyles>
  <dxfs count="4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JP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9</xdr:col>
      <xdr:colOff>433915</xdr:colOff>
      <xdr:row>23</xdr:row>
      <xdr:rowOff>148169</xdr:rowOff>
    </xdr:from>
    <xdr:to>
      <xdr:col>17</xdr:col>
      <xdr:colOff>677333</xdr:colOff>
      <xdr:row>27</xdr:row>
      <xdr:rowOff>10584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25165" y="4318002"/>
          <a:ext cx="5746751" cy="5820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Information entered in (1) is reflected automatically on "Application</a:t>
          </a:r>
          <a:r>
            <a:rPr kumimoji="1" lang="en-US" altLang="ja-JP" sz="1100" baseline="0"/>
            <a:t> _ Written Oath", "Synopsis Cover Page" and "List of research achievements" and "CV".</a:t>
          </a:r>
          <a:endParaRPr kumimoji="1" lang="en-US" altLang="ja-JP" sz="1100"/>
        </a:p>
      </xdr:txBody>
    </xdr:sp>
    <xdr:clientData/>
  </xdr:twoCellAnchor>
  <xdr:twoCellAnchor>
    <xdr:from>
      <xdr:col>2</xdr:col>
      <xdr:colOff>158751</xdr:colOff>
      <xdr:row>30</xdr:row>
      <xdr:rowOff>148167</xdr:rowOff>
    </xdr:from>
    <xdr:to>
      <xdr:col>4</xdr:col>
      <xdr:colOff>645583</xdr:colOff>
      <xdr:row>33</xdr:row>
      <xdr:rowOff>105835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34584" y="5588000"/>
          <a:ext cx="1862666" cy="49741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r>
            <a:rPr kumimoji="1" lang="en-US" altLang="ja-JP" sz="1100"/>
            <a:t>Application for Doctoral Degree with Written Oath</a:t>
          </a:r>
          <a:endParaRPr kumimoji="1" lang="ja-JP" altLang="en-US" sz="1100"/>
        </a:p>
      </xdr:txBody>
    </xdr:sp>
    <xdr:clientData/>
  </xdr:twoCellAnchor>
  <xdr:twoCellAnchor>
    <xdr:from>
      <xdr:col>2</xdr:col>
      <xdr:colOff>97014</xdr:colOff>
      <xdr:row>52</xdr:row>
      <xdr:rowOff>106717</xdr:rowOff>
    </xdr:from>
    <xdr:to>
      <xdr:col>5</xdr:col>
      <xdr:colOff>30339</xdr:colOff>
      <xdr:row>55</xdr:row>
      <xdr:rowOff>135292</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358195" y="9318627"/>
          <a:ext cx="1825095" cy="5577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Data entry is completed once all yellow parts are filled in.</a:t>
          </a:r>
          <a:endParaRPr kumimoji="1" lang="ja-JP" altLang="en-US" sz="1000"/>
        </a:p>
      </xdr:txBody>
    </xdr:sp>
    <xdr:clientData/>
  </xdr:twoCellAnchor>
  <xdr:twoCellAnchor>
    <xdr:from>
      <xdr:col>6</xdr:col>
      <xdr:colOff>677333</xdr:colOff>
      <xdr:row>32</xdr:row>
      <xdr:rowOff>137583</xdr:rowOff>
    </xdr:from>
    <xdr:to>
      <xdr:col>9</xdr:col>
      <xdr:colOff>54503</xdr:colOff>
      <xdr:row>34</xdr:row>
      <xdr:rowOff>94278</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804833" y="5937250"/>
          <a:ext cx="1440920"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Cover Page</a:t>
          </a:r>
          <a:endParaRPr kumimoji="1" lang="ja-JP" altLang="en-US" sz="1100"/>
        </a:p>
      </xdr:txBody>
    </xdr:sp>
    <xdr:clientData/>
  </xdr:twoCellAnchor>
  <xdr:twoCellAnchor>
    <xdr:from>
      <xdr:col>10</xdr:col>
      <xdr:colOff>0</xdr:colOff>
      <xdr:row>32</xdr:row>
      <xdr:rowOff>148167</xdr:rowOff>
    </xdr:from>
    <xdr:to>
      <xdr:col>12</xdr:col>
      <xdr:colOff>65087</xdr:colOff>
      <xdr:row>34</xdr:row>
      <xdr:rowOff>104862</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879167" y="5947834"/>
          <a:ext cx="1440920"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Main</a:t>
          </a:r>
          <a:r>
            <a:rPr kumimoji="1" lang="en-US" altLang="ja-JP" sz="1100" baseline="0"/>
            <a:t> body</a:t>
          </a:r>
          <a:endParaRPr kumimoji="1" lang="ja-JP" altLang="en-US" sz="1100"/>
        </a:p>
      </xdr:txBody>
    </xdr:sp>
    <xdr:clientData/>
  </xdr:twoCellAnchor>
  <xdr:twoCellAnchor>
    <xdr:from>
      <xdr:col>13</xdr:col>
      <xdr:colOff>10584</xdr:colOff>
      <xdr:row>32</xdr:row>
      <xdr:rowOff>42334</xdr:rowOff>
    </xdr:from>
    <xdr:to>
      <xdr:col>15</xdr:col>
      <xdr:colOff>75671</xdr:colOff>
      <xdr:row>35</xdr:row>
      <xdr:rowOff>36635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8964084" y="5933180"/>
          <a:ext cx="1442549" cy="543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List of research achievements</a:t>
          </a:r>
          <a:endParaRPr kumimoji="1" lang="ja-JP" altLang="en-US" sz="1100"/>
        </a:p>
      </xdr:txBody>
    </xdr:sp>
    <xdr:clientData/>
  </xdr:twoCellAnchor>
  <xdr:twoCellAnchor>
    <xdr:from>
      <xdr:col>17</xdr:col>
      <xdr:colOff>52917</xdr:colOff>
      <xdr:row>32</xdr:row>
      <xdr:rowOff>105834</xdr:rowOff>
    </xdr:from>
    <xdr:to>
      <xdr:col>18</xdr:col>
      <xdr:colOff>287336</xdr:colOff>
      <xdr:row>34</xdr:row>
      <xdr:rowOff>62529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1747500" y="5905501"/>
          <a:ext cx="922336"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CV</a:t>
          </a:r>
          <a:endParaRPr kumimoji="1" lang="ja-JP" altLang="en-US" sz="1100"/>
        </a:p>
      </xdr:txBody>
    </xdr:sp>
    <xdr:clientData/>
  </xdr:twoCellAnchor>
  <xdr:twoCellAnchor>
    <xdr:from>
      <xdr:col>6</xdr:col>
      <xdr:colOff>366346</xdr:colOff>
      <xdr:row>51</xdr:row>
      <xdr:rowOff>63501</xdr:rowOff>
    </xdr:from>
    <xdr:to>
      <xdr:col>9</xdr:col>
      <xdr:colOff>381001</xdr:colOff>
      <xdr:row>55</xdr:row>
      <xdr:rowOff>49742</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498731" y="9434636"/>
          <a:ext cx="2080847" cy="718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C</a:t>
          </a:r>
          <a:r>
            <a:rPr kumimoji="1" lang="en-US" altLang="ja-JP" sz="1000" baseline="0"/>
            <a:t>over page is generated automatically. Thus, please do not add/delete, in principle.</a:t>
          </a:r>
          <a:endParaRPr kumimoji="1" lang="ja-JP" altLang="en-US" sz="1000"/>
        </a:p>
      </xdr:txBody>
    </xdr:sp>
    <xdr:clientData/>
  </xdr:twoCellAnchor>
  <xdr:twoCellAnchor>
    <xdr:from>
      <xdr:col>10</xdr:col>
      <xdr:colOff>0</xdr:colOff>
      <xdr:row>51</xdr:row>
      <xdr:rowOff>0</xdr:rowOff>
    </xdr:from>
    <xdr:to>
      <xdr:col>12</xdr:col>
      <xdr:colOff>306916</xdr:colOff>
      <xdr:row>54</xdr:row>
      <xdr:rowOff>166158</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6879167" y="9218083"/>
          <a:ext cx="1682749" cy="705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Please</a:t>
          </a:r>
          <a:r>
            <a:rPr kumimoji="1" lang="en-US" altLang="ja-JP" sz="1000" baseline="0"/>
            <a:t> prepare main body with Microsoft Word separately.</a:t>
          </a:r>
          <a:endParaRPr kumimoji="1" lang="ja-JP" altLang="en-US" sz="1000"/>
        </a:p>
      </xdr:txBody>
    </xdr:sp>
    <xdr:clientData/>
  </xdr:twoCellAnchor>
  <xdr:twoCellAnchor>
    <xdr:from>
      <xdr:col>12</xdr:col>
      <xdr:colOff>615462</xdr:colOff>
      <xdr:row>51</xdr:row>
      <xdr:rowOff>21167</xdr:rowOff>
    </xdr:from>
    <xdr:to>
      <xdr:col>15</xdr:col>
      <xdr:colOff>539750</xdr:colOff>
      <xdr:row>55</xdr:row>
      <xdr:rowOff>7408</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880231" y="9392302"/>
          <a:ext cx="1990481" cy="718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Please</a:t>
          </a:r>
          <a:r>
            <a:rPr kumimoji="1" lang="en-US" altLang="ja-JP" sz="1000" baseline="0"/>
            <a:t> enter the required fields marked in yellow and fill in your research achievements.</a:t>
          </a:r>
          <a:endParaRPr kumimoji="1" lang="ja-JP" altLang="en-US" sz="1000"/>
        </a:p>
      </xdr:txBody>
    </xdr:sp>
    <xdr:clientData/>
  </xdr:twoCellAnchor>
  <xdr:twoCellAnchor>
    <xdr:from>
      <xdr:col>16</xdr:col>
      <xdr:colOff>423333</xdr:colOff>
      <xdr:row>51</xdr:row>
      <xdr:rowOff>10583</xdr:rowOff>
    </xdr:from>
    <xdr:to>
      <xdr:col>19</xdr:col>
      <xdr:colOff>211666</xdr:colOff>
      <xdr:row>54</xdr:row>
      <xdr:rowOff>176741</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1430000" y="9228666"/>
          <a:ext cx="1852083" cy="705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Please</a:t>
          </a:r>
          <a:r>
            <a:rPr kumimoji="1" lang="en-US" altLang="ja-JP" sz="1100" baseline="0">
              <a:solidFill>
                <a:schemeClr val="dk1"/>
              </a:solidFill>
              <a:effectLst/>
              <a:latin typeface="+mn-lt"/>
              <a:ea typeface="+mn-ea"/>
              <a:cs typeface="+mn-cs"/>
            </a:rPr>
            <a:t> enter the required fields marked in yellow and fill in other parts.</a:t>
          </a:r>
          <a:endParaRPr kumimoji="1" lang="ja-JP" altLang="en-US" sz="1000"/>
        </a:p>
      </xdr:txBody>
    </xdr:sp>
    <xdr:clientData/>
  </xdr:twoCellAnchor>
  <xdr:twoCellAnchor>
    <xdr:from>
      <xdr:col>2</xdr:col>
      <xdr:colOff>10582</xdr:colOff>
      <xdr:row>59</xdr:row>
      <xdr:rowOff>95251</xdr:rowOff>
    </xdr:from>
    <xdr:to>
      <xdr:col>7</xdr:col>
      <xdr:colOff>43962</xdr:colOff>
      <xdr:row>63</xdr:row>
      <xdr:rowOff>104776</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388044" y="10946424"/>
          <a:ext cx="3477033" cy="74221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Application for Doctoral Degree with Written Oath</a:t>
          </a:r>
          <a:r>
            <a:rPr kumimoji="1" lang="ja-JP" altLang="en-US" sz="1100"/>
            <a:t>：</a:t>
          </a:r>
          <a:r>
            <a:rPr kumimoji="1" lang="en-US" altLang="ja-JP" sz="1100"/>
            <a:t>Signed or stamped by the applicant and the</a:t>
          </a:r>
          <a:r>
            <a:rPr kumimoji="1" lang="en-US" altLang="ja-JP" sz="1100" baseline="0"/>
            <a:t> principal referee.</a:t>
          </a:r>
          <a:endParaRPr kumimoji="1" lang="en-US" altLang="ja-JP" sz="1100"/>
        </a:p>
      </xdr:txBody>
    </xdr:sp>
    <xdr:clientData/>
  </xdr:twoCellAnchor>
  <xdr:twoCellAnchor>
    <xdr:from>
      <xdr:col>11</xdr:col>
      <xdr:colOff>424962</xdr:colOff>
      <xdr:row>59</xdr:row>
      <xdr:rowOff>116417</xdr:rowOff>
    </xdr:from>
    <xdr:to>
      <xdr:col>15</xdr:col>
      <xdr:colOff>317500</xdr:colOff>
      <xdr:row>63</xdr:row>
      <xdr:rowOff>125942</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001000" y="10967590"/>
          <a:ext cx="2647462" cy="74221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List of research achievements</a:t>
          </a:r>
          <a:r>
            <a:rPr kumimoji="1" lang="ja-JP" altLang="en-US" sz="1100"/>
            <a:t>：</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Signed or stamped by the applicant.</a:t>
          </a:r>
        </a:p>
      </xdr:txBody>
    </xdr:sp>
    <xdr:clientData/>
  </xdr:twoCellAnchor>
  <xdr:twoCellAnchor>
    <xdr:from>
      <xdr:col>16</xdr:col>
      <xdr:colOff>29308</xdr:colOff>
      <xdr:row>59</xdr:row>
      <xdr:rowOff>105834</xdr:rowOff>
    </xdr:from>
    <xdr:to>
      <xdr:col>19</xdr:col>
      <xdr:colOff>507999</xdr:colOff>
      <xdr:row>63</xdr:row>
      <xdr:rowOff>115359</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1049000" y="10957007"/>
          <a:ext cx="2544884" cy="74221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CV</a:t>
          </a:r>
          <a:r>
            <a:rPr kumimoji="1" lang="ja-JP" altLang="en-US" sz="1100"/>
            <a:t>：</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Signed or stamped by the applicant.</a:t>
          </a:r>
        </a:p>
      </xdr:txBody>
    </xdr:sp>
    <xdr:clientData/>
  </xdr:twoCellAnchor>
  <xdr:twoCellAnchor>
    <xdr:from>
      <xdr:col>2</xdr:col>
      <xdr:colOff>0</xdr:colOff>
      <xdr:row>69</xdr:row>
      <xdr:rowOff>0</xdr:rowOff>
    </xdr:from>
    <xdr:to>
      <xdr:col>4</xdr:col>
      <xdr:colOff>486832</xdr:colOff>
      <xdr:row>71</xdr:row>
      <xdr:rowOff>137585</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375833" y="12498917"/>
          <a:ext cx="1862666" cy="49741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r>
            <a:rPr kumimoji="1" lang="en-US" altLang="ja-JP" sz="1100"/>
            <a:t>Application for Doctoral Degree with Written Oath</a:t>
          </a:r>
          <a:endParaRPr kumimoji="1" lang="ja-JP" altLang="en-US" sz="1100"/>
        </a:p>
      </xdr:txBody>
    </xdr:sp>
    <xdr:clientData/>
  </xdr:twoCellAnchor>
  <xdr:twoCellAnchor>
    <xdr:from>
      <xdr:col>7</xdr:col>
      <xdr:colOff>211667</xdr:colOff>
      <xdr:row>69</xdr:row>
      <xdr:rowOff>20109</xdr:rowOff>
    </xdr:from>
    <xdr:to>
      <xdr:col>8</xdr:col>
      <xdr:colOff>656167</xdr:colOff>
      <xdr:row>71</xdr:row>
      <xdr:rowOff>20110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012267" y="12583584"/>
          <a:ext cx="1130300" cy="36195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②</a:t>
          </a:r>
          <a:r>
            <a:rPr kumimoji="1" lang="en-US" altLang="ja-JP" sz="1100"/>
            <a:t>Synopsis</a:t>
          </a:r>
          <a:endParaRPr kumimoji="1" lang="ja-JP" altLang="en-US" sz="1100"/>
        </a:p>
      </xdr:txBody>
    </xdr:sp>
    <xdr:clientData/>
  </xdr:twoCellAnchor>
  <xdr:twoCellAnchor>
    <xdr:from>
      <xdr:col>11</xdr:col>
      <xdr:colOff>364242</xdr:colOff>
      <xdr:row>69</xdr:row>
      <xdr:rowOff>72319</xdr:rowOff>
    </xdr:from>
    <xdr:to>
      <xdr:col>14</xdr:col>
      <xdr:colOff>597075</xdr:colOff>
      <xdr:row>71</xdr:row>
      <xdr:rowOff>12348</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7300735" y="12318118"/>
          <a:ext cx="2124604" cy="292806"/>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③</a:t>
          </a:r>
          <a:r>
            <a:rPr kumimoji="1" lang="en-US" altLang="ja-JP" sz="1100"/>
            <a:t>Data Entry Form (Excel)</a:t>
          </a:r>
          <a:endParaRPr kumimoji="1" lang="ja-JP" altLang="en-US" sz="1100"/>
        </a:p>
      </xdr:txBody>
    </xdr:sp>
    <xdr:clientData/>
  </xdr:twoCellAnchor>
  <xdr:twoCellAnchor>
    <xdr:from>
      <xdr:col>2</xdr:col>
      <xdr:colOff>0</xdr:colOff>
      <xdr:row>104</xdr:row>
      <xdr:rowOff>0</xdr:rowOff>
    </xdr:from>
    <xdr:to>
      <xdr:col>18</xdr:col>
      <xdr:colOff>635001</xdr:colOff>
      <xdr:row>106</xdr:row>
      <xdr:rowOff>148166</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375833" y="18838333"/>
          <a:ext cx="11641668" cy="50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Based on the information entered in the "Data Entry Sheet" at the time of application for doctorate, the information is automatically transferred to the relevant sections of the" 【FNL decision】Coverpage" sheet and "【FNL decision】Review Report" sheet.</a:t>
          </a:r>
          <a:endParaRPr kumimoji="1" lang="ja-JP" altLang="en-US" sz="1100"/>
        </a:p>
      </xdr:txBody>
    </xdr:sp>
    <xdr:clientData/>
  </xdr:twoCellAnchor>
  <xdr:twoCellAnchor>
    <xdr:from>
      <xdr:col>1</xdr:col>
      <xdr:colOff>534865</xdr:colOff>
      <xdr:row>133</xdr:row>
      <xdr:rowOff>148167</xdr:rowOff>
    </xdr:from>
    <xdr:to>
      <xdr:col>7</xdr:col>
      <xdr:colOff>36634</xdr:colOff>
      <xdr:row>137</xdr:row>
      <xdr:rowOff>169334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223596" y="24598109"/>
          <a:ext cx="3634153" cy="753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Please</a:t>
          </a:r>
          <a:r>
            <a:rPr kumimoji="1" lang="en-US" altLang="ja-JP" sz="1100" baseline="0">
              <a:solidFill>
                <a:schemeClr val="dk1"/>
              </a:solidFill>
              <a:effectLst/>
              <a:latin typeface="+mn-lt"/>
              <a:ea typeface="+mn-ea"/>
              <a:cs typeface="+mn-cs"/>
            </a:rPr>
            <a:t> enter the required fields marked in yellow.</a:t>
          </a:r>
          <a:endParaRPr kumimoji="1" lang="en-US" altLang="ja-JP" sz="1000"/>
        </a:p>
        <a:p>
          <a:r>
            <a:rPr kumimoji="1" lang="en-US" altLang="ja-JP" sz="1000"/>
            <a:t>C</a:t>
          </a:r>
          <a:r>
            <a:rPr kumimoji="1" lang="en-US" altLang="ja-JP" sz="1000" baseline="0"/>
            <a:t>over page &amp; Inner cover page are generated automatically. Thus, please do not add/delete, in principle.</a:t>
          </a:r>
          <a:endParaRPr kumimoji="1" lang="ja-JP" altLang="en-US" sz="1000"/>
        </a:p>
      </xdr:txBody>
    </xdr:sp>
    <xdr:clientData/>
  </xdr:twoCellAnchor>
  <xdr:twoCellAnchor>
    <xdr:from>
      <xdr:col>7</xdr:col>
      <xdr:colOff>370416</xdr:colOff>
      <xdr:row>133</xdr:row>
      <xdr:rowOff>158750</xdr:rowOff>
    </xdr:from>
    <xdr:to>
      <xdr:col>11</xdr:col>
      <xdr:colOff>645584</xdr:colOff>
      <xdr:row>138</xdr:row>
      <xdr:rowOff>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5185833" y="24214667"/>
          <a:ext cx="3026834" cy="740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The main body, acknowledgements, bibliography, list of  research achievements, etc. should be prepared separately.</a:t>
          </a:r>
          <a:endParaRPr kumimoji="1" lang="ja-JP" altLang="en-US" sz="1000"/>
        </a:p>
      </xdr:txBody>
    </xdr:sp>
    <xdr:clientData/>
  </xdr:twoCellAnchor>
  <xdr:twoCellAnchor>
    <xdr:from>
      <xdr:col>14</xdr:col>
      <xdr:colOff>52917</xdr:colOff>
      <xdr:row>133</xdr:row>
      <xdr:rowOff>116416</xdr:rowOff>
    </xdr:from>
    <xdr:to>
      <xdr:col>16</xdr:col>
      <xdr:colOff>465666</xdr:colOff>
      <xdr:row>140</xdr:row>
      <xdr:rowOff>10584</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9683750" y="24172333"/>
          <a:ext cx="1788583" cy="11535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Please</a:t>
          </a:r>
          <a:r>
            <a:rPr kumimoji="1" lang="en-US" altLang="ja-JP" sz="1100" baseline="0">
              <a:solidFill>
                <a:schemeClr val="dk1"/>
              </a:solidFill>
              <a:effectLst/>
              <a:latin typeface="+mn-lt"/>
              <a:ea typeface="+mn-ea"/>
              <a:cs typeface="+mn-cs"/>
            </a:rPr>
            <a:t> enter the required fields marked in yellow.</a:t>
          </a:r>
          <a:endParaRPr kumimoji="1" lang="en-US" altLang="ja-JP" sz="1000"/>
        </a:p>
        <a:p>
          <a:r>
            <a:rPr kumimoji="1" lang="en-US" altLang="ja-JP" sz="1000"/>
            <a:t>C</a:t>
          </a:r>
          <a:r>
            <a:rPr kumimoji="1" lang="en-US" altLang="ja-JP" sz="1000" baseline="0"/>
            <a:t>over page  is generated automatically. Thus, please do not add/delete, in principle.</a:t>
          </a:r>
          <a:endParaRPr kumimoji="1" lang="ja-JP" altLang="en-US" sz="1000"/>
        </a:p>
      </xdr:txBody>
    </xdr:sp>
    <xdr:clientData/>
  </xdr:twoCellAnchor>
  <xdr:twoCellAnchor>
    <xdr:from>
      <xdr:col>17</xdr:col>
      <xdr:colOff>42334</xdr:colOff>
      <xdr:row>134</xdr:row>
      <xdr:rowOff>10583</xdr:rowOff>
    </xdr:from>
    <xdr:to>
      <xdr:col>19</xdr:col>
      <xdr:colOff>518583</xdr:colOff>
      <xdr:row>138</xdr:row>
      <xdr:rowOff>42333</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1736917" y="24246416"/>
          <a:ext cx="1852083" cy="7514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The main body and signature page should be prepared separately</a:t>
          </a:r>
          <a:r>
            <a:rPr kumimoji="1" lang="en-US" altLang="ja-JP" sz="1000" baseline="0"/>
            <a:t> by the principal referee.</a:t>
          </a:r>
          <a:endParaRPr kumimoji="1" lang="ja-JP" altLang="en-US" sz="1000"/>
        </a:p>
      </xdr:txBody>
    </xdr:sp>
    <xdr:clientData/>
  </xdr:twoCellAnchor>
  <xdr:twoCellAnchor>
    <xdr:from>
      <xdr:col>1</xdr:col>
      <xdr:colOff>219075</xdr:colOff>
      <xdr:row>145</xdr:row>
      <xdr:rowOff>0</xdr:rowOff>
    </xdr:from>
    <xdr:to>
      <xdr:col>4</xdr:col>
      <xdr:colOff>20107</xdr:colOff>
      <xdr:row>147</xdr:row>
      <xdr:rowOff>137585</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904875" y="26593800"/>
          <a:ext cx="1858432" cy="49953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t>⑥</a:t>
          </a:r>
          <a:r>
            <a:rPr kumimoji="1" lang="en-US" altLang="ja-JP" sz="1100" baseline="0"/>
            <a:t> 3 PDF/A files </a:t>
          </a:r>
        </a:p>
        <a:p>
          <a:r>
            <a:rPr kumimoji="1" lang="en-US" altLang="ja-JP" sz="1100" baseline="0"/>
            <a:t>(Honbun/Gaiyo/Shinsa)</a:t>
          </a:r>
          <a:endParaRPr kumimoji="1" lang="ja-JP" altLang="en-US" sz="1100"/>
        </a:p>
      </xdr:txBody>
    </xdr:sp>
    <xdr:clientData/>
  </xdr:twoCellAnchor>
  <xdr:twoCellAnchor>
    <xdr:from>
      <xdr:col>4</xdr:col>
      <xdr:colOff>592668</xdr:colOff>
      <xdr:row>144</xdr:row>
      <xdr:rowOff>113240</xdr:rowOff>
    </xdr:from>
    <xdr:to>
      <xdr:col>7</xdr:col>
      <xdr:colOff>391584</xdr:colOff>
      <xdr:row>148</xdr:row>
      <xdr:rowOff>92074</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335868" y="26526065"/>
          <a:ext cx="1856316" cy="70273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⑦</a:t>
          </a:r>
          <a:r>
            <a:rPr kumimoji="1" lang="en-US" altLang="ja-JP" sz="1100">
              <a:solidFill>
                <a:schemeClr val="dk1"/>
              </a:solidFill>
              <a:effectLst/>
              <a:latin typeface="+mn-lt"/>
              <a:ea typeface="+mn-ea"/>
              <a:cs typeface="+mn-cs"/>
            </a:rPr>
            <a:t>Application to change dissertation title (*only if applicable)(Word)</a:t>
          </a:r>
          <a:endParaRPr lang="ja-JP" altLang="ja-JP">
            <a:effectLst/>
          </a:endParaRPr>
        </a:p>
        <a:p>
          <a:endParaRPr kumimoji="1" lang="ja-JP" altLang="en-US" sz="1100"/>
        </a:p>
      </xdr:txBody>
    </xdr:sp>
    <xdr:clientData/>
  </xdr:twoCellAnchor>
  <xdr:twoCellAnchor>
    <xdr:from>
      <xdr:col>11</xdr:col>
      <xdr:colOff>125822</xdr:colOff>
      <xdr:row>143</xdr:row>
      <xdr:rowOff>13369</xdr:rowOff>
    </xdr:from>
    <xdr:to>
      <xdr:col>14</xdr:col>
      <xdr:colOff>473203</xdr:colOff>
      <xdr:row>147</xdr:row>
      <xdr:rowOff>137585</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037296" y="26121895"/>
          <a:ext cx="2232328" cy="859479"/>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⑨</a:t>
          </a:r>
          <a:r>
            <a:rPr kumimoji="1" lang="en-US" altLang="ja-JP" sz="1100"/>
            <a:t>Application</a:t>
          </a:r>
          <a:r>
            <a:rPr kumimoji="1" lang="en-US" altLang="ja-JP" sz="1100" baseline="0"/>
            <a:t> for final decision for </a:t>
          </a:r>
          <a:r>
            <a:rPr kumimoji="1" lang="en-US" altLang="ja-JP" sz="1100" baseline="0">
              <a:solidFill>
                <a:sysClr val="windowText" lastClr="000000"/>
              </a:solidFill>
            </a:rPr>
            <a:t>doctoral dissertation </a:t>
          </a:r>
          <a:r>
            <a:rPr kumimoji="1" lang="en-US" altLang="ja-JP" sz="1100" b="1">
              <a:solidFill>
                <a:srgbClr val="FF0000"/>
              </a:solidFill>
            </a:rPr>
            <a:t>(*Prepared</a:t>
          </a:r>
          <a:r>
            <a:rPr kumimoji="1" lang="en-US" altLang="ja-JP" sz="1100" b="1" baseline="0">
              <a:solidFill>
                <a:srgbClr val="FF0000"/>
              </a:solidFill>
            </a:rPr>
            <a:t> by</a:t>
          </a:r>
          <a:r>
            <a:rPr kumimoji="1" lang="ja-JP" altLang="en-US" sz="1100" b="1" baseline="0">
              <a:solidFill>
                <a:srgbClr val="FF0000"/>
              </a:solidFill>
            </a:rPr>
            <a:t> </a:t>
          </a:r>
          <a:r>
            <a:rPr kumimoji="1" lang="en-US" altLang="ja-JP" sz="1100" b="1" baseline="0">
              <a:solidFill>
                <a:srgbClr val="FF0000"/>
              </a:solidFill>
            </a:rPr>
            <a:t>principal referee)</a:t>
          </a:r>
          <a:r>
            <a:rPr kumimoji="1" lang="en-US" altLang="ja-JP" sz="1100" b="1" baseline="0">
              <a:solidFill>
                <a:sysClr val="windowText" lastClr="000000"/>
              </a:solidFill>
            </a:rPr>
            <a:t>(Excel)</a:t>
          </a:r>
          <a:endParaRPr kumimoji="1" lang="ja-JP" altLang="en-US" sz="1100" b="1">
            <a:solidFill>
              <a:sysClr val="windowText" lastClr="000000"/>
            </a:solidFill>
          </a:endParaRPr>
        </a:p>
      </xdr:txBody>
    </xdr:sp>
    <xdr:clientData/>
  </xdr:twoCellAnchor>
  <xdr:twoCellAnchor>
    <xdr:from>
      <xdr:col>2</xdr:col>
      <xdr:colOff>5171</xdr:colOff>
      <xdr:row>173</xdr:row>
      <xdr:rowOff>127002</xdr:rowOff>
    </xdr:from>
    <xdr:to>
      <xdr:col>8</xdr:col>
      <xdr:colOff>3829</xdr:colOff>
      <xdr:row>177</xdr:row>
      <xdr:rowOff>0</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259296" y="30710190"/>
          <a:ext cx="3761033" cy="61118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⑤</a:t>
          </a:r>
          <a:r>
            <a:rPr kumimoji="1" lang="en-US" altLang="ja-JP" sz="1100">
              <a:solidFill>
                <a:schemeClr val="dk1"/>
              </a:solidFill>
              <a:effectLst/>
              <a:latin typeface="+mn-lt"/>
              <a:ea typeface="+mn-ea"/>
              <a:cs typeface="+mn-cs"/>
            </a:rPr>
            <a:t>Doctoral Dissertation Review Report</a:t>
          </a:r>
          <a:r>
            <a:rPr kumimoji="1" lang="ja-JP" altLang="ja-JP" sz="1100">
              <a:solidFill>
                <a:schemeClr val="dk1"/>
              </a:solidFill>
              <a:effectLst/>
              <a:latin typeface="+mn-lt"/>
              <a:ea typeface="+mn-ea"/>
              <a:cs typeface="+mn-cs"/>
            </a:rPr>
            <a:t>：</a:t>
          </a:r>
          <a:endParaRPr lang="ja-JP" altLang="ja-JP">
            <a:effectLst/>
          </a:endParaRPr>
        </a:p>
        <a:p>
          <a:r>
            <a:rPr kumimoji="1" lang="en-US" altLang="ja-JP" sz="1100">
              <a:solidFill>
                <a:schemeClr val="dk1"/>
              </a:solidFill>
              <a:effectLst/>
              <a:latin typeface="+mn-lt"/>
              <a:ea typeface="+mn-ea"/>
              <a:cs typeface="+mn-cs"/>
            </a:rPr>
            <a:t>Final page with the signatures of all the referees.</a:t>
          </a:r>
          <a:endParaRPr lang="ja-JP" altLang="ja-JP">
            <a:effectLst/>
          </a:endParaRPr>
        </a:p>
      </xdr:txBody>
    </xdr:sp>
    <xdr:clientData/>
  </xdr:twoCellAnchor>
  <xdr:twoCellAnchor editAs="oneCell">
    <xdr:from>
      <xdr:col>16</xdr:col>
      <xdr:colOff>10581</xdr:colOff>
      <xdr:row>35</xdr:row>
      <xdr:rowOff>63500</xdr:rowOff>
    </xdr:from>
    <xdr:to>
      <xdr:col>19</xdr:col>
      <xdr:colOff>336336</xdr:colOff>
      <xdr:row>50</xdr:row>
      <xdr:rowOff>10583</xdr:rowOff>
    </xdr:to>
    <xdr:pic>
      <xdr:nvPicPr>
        <xdr:cNvPr id="35" name="図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17248" y="6402917"/>
          <a:ext cx="2389505" cy="2645833"/>
        </a:xfrm>
        <a:prstGeom prst="rect">
          <a:avLst/>
        </a:prstGeom>
      </xdr:spPr>
    </xdr:pic>
    <xdr:clientData/>
  </xdr:twoCellAnchor>
  <xdr:twoCellAnchor editAs="oneCell">
    <xdr:from>
      <xdr:col>12</xdr:col>
      <xdr:colOff>490502</xdr:colOff>
      <xdr:row>35</xdr:row>
      <xdr:rowOff>88334</xdr:rowOff>
    </xdr:from>
    <xdr:to>
      <xdr:col>15</xdr:col>
      <xdr:colOff>524935</xdr:colOff>
      <xdr:row>50</xdr:row>
      <xdr:rowOff>121957</xdr:rowOff>
    </xdr:to>
    <xdr:pic>
      <xdr:nvPicPr>
        <xdr:cNvPr id="37" name="図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45502" y="6427751"/>
          <a:ext cx="2091833" cy="2732373"/>
        </a:xfrm>
        <a:prstGeom prst="rect">
          <a:avLst/>
        </a:prstGeom>
      </xdr:spPr>
    </xdr:pic>
    <xdr:clientData/>
  </xdr:twoCellAnchor>
  <xdr:twoCellAnchor>
    <xdr:from>
      <xdr:col>10</xdr:col>
      <xdr:colOff>31750</xdr:colOff>
      <xdr:row>35</xdr:row>
      <xdr:rowOff>84667</xdr:rowOff>
    </xdr:from>
    <xdr:to>
      <xdr:col>12</xdr:col>
      <xdr:colOff>327025</xdr:colOff>
      <xdr:row>50</xdr:row>
      <xdr:rowOff>10583</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6910917" y="6424084"/>
          <a:ext cx="1671108" cy="2624666"/>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Main</a:t>
          </a:r>
          <a:r>
            <a:rPr kumimoji="1" lang="en-US" altLang="ja-JP" sz="1400" baseline="0"/>
            <a:t> body</a:t>
          </a:r>
          <a:endParaRPr kumimoji="1" lang="en-US" altLang="ja-JP" sz="1400"/>
        </a:p>
        <a:p>
          <a:pPr algn="l"/>
          <a:r>
            <a:rPr kumimoji="1" lang="en-US" altLang="ja-JP" sz="1200"/>
            <a:t>----------------------------------------------------------------------------------------------------------------------------------------------------------------------------------------------------------------------------------------------------------------------------------------------------------------------</a:t>
          </a:r>
        </a:p>
        <a:p>
          <a:pPr algn="ctr"/>
          <a:endParaRPr kumimoji="1" lang="en-US" altLang="ja-JP" sz="800"/>
        </a:p>
        <a:p>
          <a:pPr algn="ctr"/>
          <a:r>
            <a:rPr kumimoji="1" lang="en-US" altLang="ja-JP" sz="800"/>
            <a:t>No.1</a:t>
          </a:r>
        </a:p>
      </xdr:txBody>
    </xdr:sp>
    <xdr:clientData/>
  </xdr:twoCellAnchor>
  <xdr:twoCellAnchor editAs="oneCell">
    <xdr:from>
      <xdr:col>11</xdr:col>
      <xdr:colOff>249414</xdr:colOff>
      <xdr:row>72</xdr:row>
      <xdr:rowOff>24044</xdr:rowOff>
    </xdr:from>
    <xdr:to>
      <xdr:col>15</xdr:col>
      <xdr:colOff>483770</xdr:colOff>
      <xdr:row>84</xdr:row>
      <xdr:rowOff>107806</xdr:rowOff>
    </xdr:to>
    <xdr:pic>
      <xdr:nvPicPr>
        <xdr:cNvPr id="46" name="図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185907" y="12799009"/>
          <a:ext cx="2756717" cy="2200429"/>
        </a:xfrm>
        <a:prstGeom prst="rect">
          <a:avLst/>
        </a:prstGeom>
      </xdr:spPr>
    </xdr:pic>
    <xdr:clientData/>
  </xdr:twoCellAnchor>
  <xdr:twoCellAnchor editAs="oneCell">
    <xdr:from>
      <xdr:col>7</xdr:col>
      <xdr:colOff>84666</xdr:colOff>
      <xdr:row>72</xdr:row>
      <xdr:rowOff>127000</xdr:rowOff>
    </xdr:from>
    <xdr:to>
      <xdr:col>10</xdr:col>
      <xdr:colOff>410421</xdr:colOff>
      <xdr:row>87</xdr:row>
      <xdr:rowOff>74083</xdr:rowOff>
    </xdr:to>
    <xdr:pic>
      <xdr:nvPicPr>
        <xdr:cNvPr id="47" name="図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00083" y="13165667"/>
          <a:ext cx="2389505" cy="2645833"/>
        </a:xfrm>
        <a:prstGeom prst="rect">
          <a:avLst/>
        </a:prstGeom>
        <a:ln>
          <a:solidFill>
            <a:sysClr val="windowText" lastClr="000000"/>
          </a:solidFill>
        </a:ln>
      </xdr:spPr>
    </xdr:pic>
    <xdr:clientData/>
  </xdr:twoCellAnchor>
  <xdr:twoCellAnchor editAs="oneCell">
    <xdr:from>
      <xdr:col>6</xdr:col>
      <xdr:colOff>624417</xdr:colOff>
      <xdr:row>74</xdr:row>
      <xdr:rowOff>84666</xdr:rowOff>
    </xdr:from>
    <xdr:to>
      <xdr:col>10</xdr:col>
      <xdr:colOff>38</xdr:colOff>
      <xdr:row>89</xdr:row>
      <xdr:rowOff>124638</xdr:rowOff>
    </xdr:to>
    <xdr:pic>
      <xdr:nvPicPr>
        <xdr:cNvPr id="48" name="図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51917" y="13483166"/>
          <a:ext cx="2091833" cy="2732373"/>
        </a:xfrm>
        <a:prstGeom prst="rect">
          <a:avLst/>
        </a:prstGeom>
        <a:ln>
          <a:solidFill>
            <a:sysClr val="windowText" lastClr="000000"/>
          </a:solidFill>
        </a:ln>
      </xdr:spPr>
    </xdr:pic>
    <xdr:clientData/>
  </xdr:twoCellAnchor>
  <xdr:twoCellAnchor>
    <xdr:from>
      <xdr:col>6</xdr:col>
      <xdr:colOff>402167</xdr:colOff>
      <xdr:row>76</xdr:row>
      <xdr:rowOff>137584</xdr:rowOff>
    </xdr:from>
    <xdr:to>
      <xdr:col>9</xdr:col>
      <xdr:colOff>243417</xdr:colOff>
      <xdr:row>91</xdr:row>
      <xdr:rowOff>63500</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4529667" y="13895917"/>
          <a:ext cx="1905000" cy="2624666"/>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Main</a:t>
          </a:r>
          <a:r>
            <a:rPr kumimoji="1" lang="en-US" altLang="ja-JP" sz="1400" baseline="0"/>
            <a:t> body</a:t>
          </a:r>
          <a:endParaRPr kumimoji="1" lang="en-US" altLang="ja-JP" sz="1400"/>
        </a:p>
        <a:p>
          <a:pPr algn="l"/>
          <a:r>
            <a:rPr kumimoji="1" lang="en-US" altLang="ja-JP" sz="1200"/>
            <a:t>----------------------------------------------------------------------------------------------------------------------------------------------------------------------------------------------------------------------------------------------------------------------------------------------------------------------</a:t>
          </a:r>
        </a:p>
        <a:p>
          <a:pPr algn="ctr"/>
          <a:endParaRPr kumimoji="1" lang="en-US" altLang="ja-JP" sz="800"/>
        </a:p>
        <a:p>
          <a:pPr algn="ctr"/>
          <a:r>
            <a:rPr kumimoji="1" lang="en-US" altLang="ja-JP" sz="800"/>
            <a:t>No.1</a:t>
          </a:r>
        </a:p>
      </xdr:txBody>
    </xdr:sp>
    <xdr:clientData/>
  </xdr:twoCellAnchor>
  <xdr:twoCellAnchor>
    <xdr:from>
      <xdr:col>9</xdr:col>
      <xdr:colOff>10583</xdr:colOff>
      <xdr:row>112</xdr:row>
      <xdr:rowOff>95244</xdr:rowOff>
    </xdr:from>
    <xdr:to>
      <xdr:col>11</xdr:col>
      <xdr:colOff>359834</xdr:colOff>
      <xdr:row>126</xdr:row>
      <xdr:rowOff>63495</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6201833" y="20372911"/>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chemeClr val="dk1"/>
              </a:solidFill>
              <a:effectLst/>
              <a:latin typeface="+mn-lt"/>
              <a:ea typeface="+mn-ea"/>
              <a:cs typeface="+mn-cs"/>
            </a:rPr>
            <a:t>List of  research achievements</a:t>
          </a:r>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349250</xdr:colOff>
      <xdr:row>114</xdr:row>
      <xdr:rowOff>169327</xdr:rowOff>
    </xdr:from>
    <xdr:to>
      <xdr:col>11</xdr:col>
      <xdr:colOff>10584</xdr:colOff>
      <xdr:row>128</xdr:row>
      <xdr:rowOff>137578</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5852583" y="20806827"/>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chemeClr val="dk1"/>
              </a:solidFill>
              <a:effectLst/>
              <a:latin typeface="+mn-lt"/>
              <a:ea typeface="+mn-ea"/>
              <a:cs typeface="+mn-cs"/>
            </a:rPr>
            <a:t>Bibliography</a:t>
          </a:r>
          <a:endParaRPr kumimoji="1" lang="en-US" altLang="ja-JP" sz="12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74083</xdr:colOff>
      <xdr:row>116</xdr:row>
      <xdr:rowOff>137579</xdr:rowOff>
    </xdr:from>
    <xdr:to>
      <xdr:col>10</xdr:col>
      <xdr:colOff>423333</xdr:colOff>
      <xdr:row>130</xdr:row>
      <xdr:rowOff>105829</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5577416" y="21134912"/>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t>A</a:t>
          </a:r>
          <a:r>
            <a:rPr kumimoji="1" lang="en-US" altLang="ja-JP" sz="1100">
              <a:solidFill>
                <a:schemeClr val="dk1"/>
              </a:solidFill>
              <a:effectLst/>
              <a:latin typeface="+mn-lt"/>
              <a:ea typeface="+mn-ea"/>
              <a:cs typeface="+mn-cs"/>
            </a:rPr>
            <a:t>cknowledgements</a:t>
          </a:r>
          <a:endParaRPr kumimoji="1" lang="en-US" altLang="ja-JP" sz="12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7</xdr:col>
      <xdr:colOff>539749</xdr:colOff>
      <xdr:row>118</xdr:row>
      <xdr:rowOff>169333</xdr:rowOff>
    </xdr:from>
    <xdr:to>
      <xdr:col>10</xdr:col>
      <xdr:colOff>201083</xdr:colOff>
      <xdr:row>132</xdr:row>
      <xdr:rowOff>137584</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5355166" y="21526500"/>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Main</a:t>
          </a:r>
          <a:r>
            <a:rPr kumimoji="1" lang="en-US" altLang="ja-JP" sz="1400" baseline="0"/>
            <a:t> body</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16</xdr:col>
      <xdr:colOff>592666</xdr:colOff>
      <xdr:row>114</xdr:row>
      <xdr:rowOff>169333</xdr:rowOff>
    </xdr:from>
    <xdr:to>
      <xdr:col>19</xdr:col>
      <xdr:colOff>254000</xdr:colOff>
      <xdr:row>128</xdr:row>
      <xdr:rowOff>137584</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1599333" y="20806833"/>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solidFill>
                <a:schemeClr val="dk1"/>
              </a:solidFill>
              <a:effectLst/>
              <a:latin typeface="+mn-lt"/>
              <a:ea typeface="+mn-ea"/>
              <a:cs typeface="+mn-cs"/>
            </a:rPr>
            <a:t>Signature page</a:t>
          </a:r>
          <a:endParaRPr kumimoji="1" lang="en-US" altLang="ja-JP" sz="12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16</xdr:col>
      <xdr:colOff>380999</xdr:colOff>
      <xdr:row>116</xdr:row>
      <xdr:rowOff>116418</xdr:rowOff>
    </xdr:from>
    <xdr:to>
      <xdr:col>19</xdr:col>
      <xdr:colOff>42333</xdr:colOff>
      <xdr:row>130</xdr:row>
      <xdr:rowOff>84668</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1387666" y="21113751"/>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Main</a:t>
          </a:r>
          <a:r>
            <a:rPr kumimoji="1" lang="en-US" altLang="ja-JP" sz="1400" baseline="0"/>
            <a:t> body</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2</xdr:col>
      <xdr:colOff>10584</xdr:colOff>
      <xdr:row>110</xdr:row>
      <xdr:rowOff>95251</xdr:rowOff>
    </xdr:from>
    <xdr:to>
      <xdr:col>4</xdr:col>
      <xdr:colOff>75670</xdr:colOff>
      <xdr:row>112</xdr:row>
      <xdr:rowOff>51945</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386417" y="20013084"/>
          <a:ext cx="1440920"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Cover page</a:t>
          </a:r>
          <a:endParaRPr kumimoji="1" lang="ja-JP" altLang="en-US" sz="1100"/>
        </a:p>
      </xdr:txBody>
    </xdr:sp>
    <xdr:clientData/>
  </xdr:twoCellAnchor>
  <xdr:twoCellAnchor>
    <xdr:from>
      <xdr:col>4</xdr:col>
      <xdr:colOff>582082</xdr:colOff>
      <xdr:row>110</xdr:row>
      <xdr:rowOff>63501</xdr:rowOff>
    </xdr:from>
    <xdr:to>
      <xdr:col>6</xdr:col>
      <xdr:colOff>647169</xdr:colOff>
      <xdr:row>112</xdr:row>
      <xdr:rowOff>20195</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3333749" y="19981334"/>
          <a:ext cx="1440920"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Inner cover page</a:t>
          </a:r>
          <a:endParaRPr kumimoji="1" lang="ja-JP" altLang="en-US" sz="1100"/>
        </a:p>
      </xdr:txBody>
    </xdr:sp>
    <xdr:clientData/>
  </xdr:twoCellAnchor>
  <xdr:twoCellAnchor>
    <xdr:from>
      <xdr:col>13</xdr:col>
      <xdr:colOff>402166</xdr:colOff>
      <xdr:row>110</xdr:row>
      <xdr:rowOff>127000</xdr:rowOff>
    </xdr:from>
    <xdr:to>
      <xdr:col>15</xdr:col>
      <xdr:colOff>467253</xdr:colOff>
      <xdr:row>112</xdr:row>
      <xdr:rowOff>83694</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9345083" y="20044833"/>
          <a:ext cx="1440920"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Cover page</a:t>
          </a:r>
          <a:endParaRPr kumimoji="1" lang="ja-JP" altLang="en-US" sz="1100"/>
        </a:p>
      </xdr:txBody>
    </xdr:sp>
    <xdr:clientData/>
  </xdr:twoCellAnchor>
  <xdr:twoCellAnchor>
    <xdr:from>
      <xdr:col>1</xdr:col>
      <xdr:colOff>133350</xdr:colOff>
      <xdr:row>149</xdr:row>
      <xdr:rowOff>19050</xdr:rowOff>
    </xdr:from>
    <xdr:to>
      <xdr:col>4</xdr:col>
      <xdr:colOff>333515</xdr:colOff>
      <xdr:row>167</xdr:row>
      <xdr:rowOff>6487</xdr:rowOff>
    </xdr:to>
    <xdr:grpSp>
      <xdr:nvGrpSpPr>
        <xdr:cNvPr id="63" name="グループ化 62">
          <a:extLst>
            <a:ext uri="{FF2B5EF4-FFF2-40B4-BE49-F238E27FC236}">
              <a16:creationId xmlns:a16="http://schemas.microsoft.com/office/drawing/2014/main" id="{00000000-0008-0000-0000-00003F000000}"/>
            </a:ext>
          </a:extLst>
        </xdr:cNvPr>
        <xdr:cNvGrpSpPr/>
      </xdr:nvGrpSpPr>
      <xdr:grpSpPr>
        <a:xfrm>
          <a:off x="761294" y="26717272"/>
          <a:ext cx="2083999" cy="3162437"/>
          <a:chOff x="1021059" y="25001970"/>
          <a:chExt cx="2262535" cy="2970235"/>
        </a:xfrm>
      </xdr:grpSpPr>
      <xdr:grpSp>
        <xdr:nvGrpSpPr>
          <xdr:cNvPr id="64" name="グループ化 63">
            <a:extLst>
              <a:ext uri="{FF2B5EF4-FFF2-40B4-BE49-F238E27FC236}">
                <a16:creationId xmlns:a16="http://schemas.microsoft.com/office/drawing/2014/main" id="{00000000-0008-0000-0000-000040000000}"/>
              </a:ext>
            </a:extLst>
          </xdr:cNvPr>
          <xdr:cNvGrpSpPr/>
        </xdr:nvGrpSpPr>
        <xdr:grpSpPr>
          <a:xfrm>
            <a:off x="1252975" y="25001970"/>
            <a:ext cx="2030619" cy="2484780"/>
            <a:chOff x="1252975" y="25001970"/>
            <a:chExt cx="2030619" cy="2484780"/>
          </a:xfrm>
        </xdr:grpSpPr>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1559431" y="25001970"/>
              <a:ext cx="1724163" cy="228738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Shinsa(PDF/A)</a:t>
              </a:r>
            </a:p>
            <a:p>
              <a:pPr algn="l"/>
              <a:r>
                <a:rPr kumimoji="1" lang="en-US" altLang="ja-JP" sz="1200"/>
                <a:t>------------------------------------------------------------------------------------------------------------------------------------------------------------------------------------------------------------------------------------------------------------------------------------------------------------------------------------------</a:t>
              </a:r>
            </a:p>
            <a:p>
              <a:pPr algn="ctr"/>
              <a:endParaRPr kumimoji="1" lang="en-US" altLang="ja-JP" sz="800"/>
            </a:p>
            <a:p>
              <a:pPr algn="ctr"/>
              <a:endParaRPr kumimoji="1" lang="en-US" altLang="ja-JP" sz="800"/>
            </a:p>
          </xdr:txBody>
        </xdr:sp>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252975" y="25393091"/>
              <a:ext cx="1723703" cy="2093659"/>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Gaiyo (PDF/A)</a:t>
              </a:r>
            </a:p>
            <a:p>
              <a:pPr algn="l"/>
              <a:r>
                <a:rPr kumimoji="1" lang="en-US" altLang="ja-JP" sz="1400"/>
                <a:t>------------------------------------------------------------------------------------------------------------------------------------------------------------------------------------------------------------------------------------------------------------------------------------------------------------------------------------------</a:t>
              </a:r>
            </a:p>
            <a:p>
              <a:pPr algn="ctr"/>
              <a:endParaRPr kumimoji="1" lang="en-US" altLang="ja-JP" sz="1400"/>
            </a:p>
            <a:p>
              <a:pPr algn="ctr"/>
              <a:endParaRPr kumimoji="1" lang="en-US" altLang="ja-JP" sz="1400"/>
            </a:p>
          </xdr:txBody>
        </xdr:sp>
      </xdr:grpSp>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021059" y="25776395"/>
            <a:ext cx="1724163" cy="219581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Honbun (PDF/A)</a:t>
            </a:r>
          </a:p>
          <a:p>
            <a:pPr algn="l"/>
            <a:r>
              <a:rPr kumimoji="1" lang="en-US" altLang="ja-JP" sz="1200"/>
              <a:t>------------------------------------------------------------------------------------------------------------------------------------------------------------------------------------------------------------------------------------------------------------------------------------------------------------------------------------------</a:t>
            </a:r>
          </a:p>
          <a:p>
            <a:pPr algn="ctr"/>
            <a:endParaRPr kumimoji="1" lang="en-US" altLang="ja-JP" sz="800"/>
          </a:p>
          <a:p>
            <a:pPr algn="ctr"/>
            <a:endParaRPr kumimoji="1" lang="en-US" altLang="ja-JP" sz="800"/>
          </a:p>
        </xdr:txBody>
      </xdr:sp>
    </xdr:grpSp>
    <xdr:clientData/>
  </xdr:twoCellAnchor>
  <xdr:twoCellAnchor editAs="oneCell">
    <xdr:from>
      <xdr:col>4</xdr:col>
      <xdr:colOff>581025</xdr:colOff>
      <xdr:row>149</xdr:row>
      <xdr:rowOff>47625</xdr:rowOff>
    </xdr:from>
    <xdr:to>
      <xdr:col>7</xdr:col>
      <xdr:colOff>448242</xdr:colOff>
      <xdr:row>166</xdr:row>
      <xdr:rowOff>133216</xdr:rowOff>
    </xdr:to>
    <xdr:pic>
      <xdr:nvPicPr>
        <xdr:cNvPr id="68" name="図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324225" y="27365325"/>
          <a:ext cx="1918267" cy="3162165"/>
        </a:xfrm>
        <a:prstGeom prst="rect">
          <a:avLst/>
        </a:prstGeom>
        <a:ln>
          <a:solidFill>
            <a:schemeClr val="tx1"/>
          </a:solidFill>
        </a:ln>
      </xdr:spPr>
    </xdr:pic>
    <xdr:clientData/>
  </xdr:twoCellAnchor>
  <xdr:twoCellAnchor>
    <xdr:from>
      <xdr:col>12</xdr:col>
      <xdr:colOff>518584</xdr:colOff>
      <xdr:row>108</xdr:row>
      <xdr:rowOff>84667</xdr:rowOff>
    </xdr:from>
    <xdr:to>
      <xdr:col>19</xdr:col>
      <xdr:colOff>592666</xdr:colOff>
      <xdr:row>140</xdr:row>
      <xdr:rowOff>63500</xdr:rowOff>
    </xdr:to>
    <xdr:sp macro="" textlink="">
      <xdr:nvSpPr>
        <xdr:cNvPr id="72" name="正方形/長方形 71">
          <a:extLst>
            <a:ext uri="{FF2B5EF4-FFF2-40B4-BE49-F238E27FC236}">
              <a16:creationId xmlns:a16="http://schemas.microsoft.com/office/drawing/2014/main" id="{00000000-0008-0000-0000-000048000000}"/>
            </a:ext>
          </a:extLst>
        </xdr:cNvPr>
        <xdr:cNvSpPr/>
      </xdr:nvSpPr>
      <xdr:spPr>
        <a:xfrm>
          <a:off x="8773584" y="19642667"/>
          <a:ext cx="4889499" cy="5736166"/>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22411</xdr:colOff>
      <xdr:row>107</xdr:row>
      <xdr:rowOff>84667</xdr:rowOff>
    </xdr:from>
    <xdr:to>
      <xdr:col>18</xdr:col>
      <xdr:colOff>168088</xdr:colOff>
      <xdr:row>109</xdr:row>
      <xdr:rowOff>84667</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9592235" y="19403608"/>
          <a:ext cx="2879912" cy="35858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⑤</a:t>
          </a:r>
          <a:r>
            <a:rPr kumimoji="1" lang="en-US" altLang="ja-JP" sz="1100">
              <a:solidFill>
                <a:sysClr val="windowText" lastClr="000000"/>
              </a:solidFill>
            </a:rPr>
            <a:t>Doctoral Dissertation Review Repot</a:t>
          </a:r>
          <a:endParaRPr kumimoji="1" lang="ja-JP" altLang="en-US" sz="1100">
            <a:solidFill>
              <a:sysClr val="windowText" lastClr="000000"/>
            </a:solidFill>
          </a:endParaRPr>
        </a:p>
      </xdr:txBody>
    </xdr:sp>
    <xdr:clientData/>
  </xdr:twoCellAnchor>
  <xdr:twoCellAnchor>
    <xdr:from>
      <xdr:col>1</xdr:col>
      <xdr:colOff>402166</xdr:colOff>
      <xdr:row>108</xdr:row>
      <xdr:rowOff>63500</xdr:rowOff>
    </xdr:from>
    <xdr:to>
      <xdr:col>12</xdr:col>
      <xdr:colOff>0</xdr:colOff>
      <xdr:row>139</xdr:row>
      <xdr:rowOff>158749</xdr:rowOff>
    </xdr:to>
    <xdr:sp macro="" textlink="">
      <xdr:nvSpPr>
        <xdr:cNvPr id="73" name="正方形/長方形 72">
          <a:extLst>
            <a:ext uri="{FF2B5EF4-FFF2-40B4-BE49-F238E27FC236}">
              <a16:creationId xmlns:a16="http://schemas.microsoft.com/office/drawing/2014/main" id="{00000000-0008-0000-0000-000049000000}"/>
            </a:ext>
          </a:extLst>
        </xdr:cNvPr>
        <xdr:cNvSpPr/>
      </xdr:nvSpPr>
      <xdr:spPr>
        <a:xfrm>
          <a:off x="1090083" y="19621500"/>
          <a:ext cx="7164917" cy="5672666"/>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317500</xdr:colOff>
      <xdr:row>107</xdr:row>
      <xdr:rowOff>105834</xdr:rowOff>
    </xdr:from>
    <xdr:to>
      <xdr:col>10</xdr:col>
      <xdr:colOff>119062</xdr:colOff>
      <xdr:row>109</xdr:row>
      <xdr:rowOff>105834</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2198688" y="18901834"/>
          <a:ext cx="4190999" cy="3492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④</a:t>
          </a:r>
          <a:r>
            <a:rPr kumimoji="1" lang="en-US" altLang="ja-JP" sz="1100">
              <a:solidFill>
                <a:sysClr val="windowText" lastClr="000000"/>
              </a:solidFill>
            </a:rPr>
            <a:t>Doctoral dissertation for Honbun (PDF/A)</a:t>
          </a:r>
          <a:endParaRPr kumimoji="1" lang="ja-JP" altLang="en-US" sz="1100">
            <a:solidFill>
              <a:sysClr val="windowText" lastClr="000000"/>
            </a:solidFill>
          </a:endParaRPr>
        </a:p>
      </xdr:txBody>
    </xdr:sp>
    <xdr:clientData/>
  </xdr:twoCellAnchor>
  <xdr:twoCellAnchor>
    <xdr:from>
      <xdr:col>6</xdr:col>
      <xdr:colOff>222251</xdr:colOff>
      <xdr:row>31</xdr:row>
      <xdr:rowOff>0</xdr:rowOff>
    </xdr:from>
    <xdr:to>
      <xdr:col>19</xdr:col>
      <xdr:colOff>497416</xdr:colOff>
      <xdr:row>55</xdr:row>
      <xdr:rowOff>95250</xdr:rowOff>
    </xdr:to>
    <xdr:sp macro="" textlink="">
      <xdr:nvSpPr>
        <xdr:cNvPr id="74" name="正方形/長方形 73">
          <a:extLst>
            <a:ext uri="{FF2B5EF4-FFF2-40B4-BE49-F238E27FC236}">
              <a16:creationId xmlns:a16="http://schemas.microsoft.com/office/drawing/2014/main" id="{00000000-0008-0000-0000-00004A000000}"/>
            </a:ext>
          </a:extLst>
        </xdr:cNvPr>
        <xdr:cNvSpPr/>
      </xdr:nvSpPr>
      <xdr:spPr>
        <a:xfrm>
          <a:off x="4349751" y="5619750"/>
          <a:ext cx="9218082" cy="4413250"/>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74084</xdr:colOff>
      <xdr:row>29</xdr:row>
      <xdr:rowOff>169333</xdr:rowOff>
    </xdr:from>
    <xdr:to>
      <xdr:col>12</xdr:col>
      <xdr:colOff>518583</xdr:colOff>
      <xdr:row>31</xdr:row>
      <xdr:rowOff>169334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7641167" y="5429250"/>
          <a:ext cx="1132416" cy="35983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②</a:t>
          </a:r>
          <a:r>
            <a:rPr kumimoji="1" lang="en-US" altLang="ja-JP" sz="1100"/>
            <a:t>Synopsis</a:t>
          </a:r>
          <a:endParaRPr kumimoji="1" lang="ja-JP" altLang="en-US" sz="1100"/>
        </a:p>
      </xdr:txBody>
    </xdr:sp>
    <xdr:clientData/>
  </xdr:twoCellAnchor>
  <xdr:twoCellAnchor>
    <xdr:from>
      <xdr:col>11</xdr:col>
      <xdr:colOff>211226</xdr:colOff>
      <xdr:row>85</xdr:row>
      <xdr:rowOff>162279</xdr:rowOff>
    </xdr:from>
    <xdr:to>
      <xdr:col>15</xdr:col>
      <xdr:colOff>615596</xdr:colOff>
      <xdr:row>89</xdr:row>
      <xdr:rowOff>171980</xdr:rowOff>
    </xdr:to>
    <xdr:sp macro="" textlink="">
      <xdr:nvSpPr>
        <xdr:cNvPr id="75" name="テキスト ボックス 74">
          <a:extLst>
            <a:ext uri="{FF2B5EF4-FFF2-40B4-BE49-F238E27FC236}">
              <a16:creationId xmlns:a16="http://schemas.microsoft.com/office/drawing/2014/main" id="{4A45060E-CEC0-4800-B47E-D0F9A72600B8}"/>
            </a:ext>
          </a:extLst>
        </xdr:cNvPr>
        <xdr:cNvSpPr txBox="1"/>
      </xdr:nvSpPr>
      <xdr:spPr>
        <a:xfrm>
          <a:off x="7147719" y="15230300"/>
          <a:ext cx="2926731" cy="7152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*No sheets should be added or deleted, as all sheets included in this template will be required when processing at</a:t>
          </a:r>
          <a:r>
            <a:rPr kumimoji="1" lang="en-US" altLang="ja-JP" sz="1100" b="1" baseline="0">
              <a:solidFill>
                <a:srgbClr val="FF0000"/>
              </a:solidFill>
            </a:rPr>
            <a:t> our Office.</a:t>
          </a:r>
          <a:endParaRPr kumimoji="1" lang="ja-JP" altLang="en-US" sz="1100" b="1">
            <a:solidFill>
              <a:srgbClr val="FF0000"/>
            </a:solidFill>
          </a:endParaRPr>
        </a:p>
      </xdr:txBody>
    </xdr:sp>
    <xdr:clientData/>
  </xdr:twoCellAnchor>
  <xdr:twoCellAnchor>
    <xdr:from>
      <xdr:col>7</xdr:col>
      <xdr:colOff>600075</xdr:colOff>
      <xdr:row>142</xdr:row>
      <xdr:rowOff>381000</xdr:rowOff>
    </xdr:from>
    <xdr:to>
      <xdr:col>10</xdr:col>
      <xdr:colOff>398991</xdr:colOff>
      <xdr:row>148</xdr:row>
      <xdr:rowOff>104775</xdr:rowOff>
    </xdr:to>
    <xdr:sp macro="" textlink="">
      <xdr:nvSpPr>
        <xdr:cNvPr id="76" name="テキスト ボックス 75">
          <a:extLst>
            <a:ext uri="{FF2B5EF4-FFF2-40B4-BE49-F238E27FC236}">
              <a16:creationId xmlns:a16="http://schemas.microsoft.com/office/drawing/2014/main" id="{4B739D61-0A8C-4554-BB77-781E5B510DCD}"/>
            </a:ext>
          </a:extLst>
        </xdr:cNvPr>
        <xdr:cNvSpPr txBox="1"/>
      </xdr:nvSpPr>
      <xdr:spPr>
        <a:xfrm>
          <a:off x="5400675" y="26193750"/>
          <a:ext cx="1856316" cy="10477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⑧</a:t>
          </a:r>
          <a:r>
            <a:rPr kumimoji="1" lang="en-US" altLang="ja-JP" sz="1100">
              <a:solidFill>
                <a:schemeClr val="dk1"/>
              </a:solidFill>
              <a:effectLst/>
              <a:latin typeface="+mn-lt"/>
              <a:ea typeface="+mn-ea"/>
              <a:cs typeface="+mn-cs"/>
            </a:rPr>
            <a:t>List of research</a:t>
          </a:r>
          <a:r>
            <a:rPr kumimoji="1" lang="en-US" altLang="ja-JP" sz="1100" baseline="0">
              <a:solidFill>
                <a:schemeClr val="dk1"/>
              </a:solidFill>
              <a:effectLst/>
              <a:latin typeface="+mn-lt"/>
              <a:ea typeface="+mn-ea"/>
              <a:cs typeface="+mn-cs"/>
            </a:rPr>
            <a:t> achievements </a:t>
          </a:r>
          <a:r>
            <a:rPr kumimoji="1" lang="en-US" altLang="ja-JP" sz="1100">
              <a:solidFill>
                <a:schemeClr val="dk1"/>
              </a:solidFill>
              <a:effectLst/>
              <a:latin typeface="+mn-lt"/>
              <a:ea typeface="+mn-ea"/>
              <a:cs typeface="+mn-cs"/>
            </a:rPr>
            <a:t>(*only if there is update from application</a:t>
          </a:r>
          <a:r>
            <a:rPr kumimoji="1" lang="en-US" altLang="ja-JP" sz="1100" baseline="0">
              <a:solidFill>
                <a:schemeClr val="dk1"/>
              </a:solidFill>
              <a:effectLst/>
              <a:latin typeface="+mn-lt"/>
              <a:ea typeface="+mn-ea"/>
              <a:cs typeface="+mn-cs"/>
            </a:rPr>
            <a:t> for doctorate (Scanned PDF)</a:t>
          </a:r>
          <a:endParaRPr kumimoji="1" lang="ja-JP" altLang="en-US" sz="1100"/>
        </a:p>
      </xdr:txBody>
    </xdr:sp>
    <xdr:clientData/>
  </xdr:twoCellAnchor>
  <xdr:twoCellAnchor editAs="oneCell">
    <xdr:from>
      <xdr:col>7</xdr:col>
      <xdr:colOff>657226</xdr:colOff>
      <xdr:row>149</xdr:row>
      <xdr:rowOff>19050</xdr:rowOff>
    </xdr:from>
    <xdr:to>
      <xdr:col>10</xdr:col>
      <xdr:colOff>266700</xdr:colOff>
      <xdr:row>162</xdr:row>
      <xdr:rowOff>134055</xdr:rowOff>
    </xdr:to>
    <xdr:pic>
      <xdr:nvPicPr>
        <xdr:cNvPr id="32" name="図 31">
          <a:extLst>
            <a:ext uri="{FF2B5EF4-FFF2-40B4-BE49-F238E27FC236}">
              <a16:creationId xmlns:a16="http://schemas.microsoft.com/office/drawing/2014/main" id="{1711B3D8-10B0-422D-BB01-A9DD6B532B76}"/>
            </a:ext>
          </a:extLst>
        </xdr:cNvPr>
        <xdr:cNvPicPr>
          <a:picLocks noChangeAspect="1"/>
        </xdr:cNvPicPr>
      </xdr:nvPicPr>
      <xdr:blipFill>
        <a:blip xmlns:r="http://schemas.openxmlformats.org/officeDocument/2006/relationships" r:embed="rId5"/>
        <a:stretch>
          <a:fillRect/>
        </a:stretch>
      </xdr:blipFill>
      <xdr:spPr>
        <a:xfrm>
          <a:off x="5457826" y="27336750"/>
          <a:ext cx="1666874" cy="2467680"/>
        </a:xfrm>
        <a:prstGeom prst="rect">
          <a:avLst/>
        </a:prstGeom>
        <a:ln>
          <a:solidFill>
            <a:sysClr val="windowText" lastClr="000000"/>
          </a:solidFill>
        </a:ln>
      </xdr:spPr>
    </xdr:pic>
    <xdr:clientData/>
  </xdr:twoCellAnchor>
  <xdr:twoCellAnchor editAs="oneCell">
    <xdr:from>
      <xdr:col>1</xdr:col>
      <xdr:colOff>511528</xdr:colOff>
      <xdr:row>7</xdr:row>
      <xdr:rowOff>22048</xdr:rowOff>
    </xdr:from>
    <xdr:to>
      <xdr:col>9</xdr:col>
      <xdr:colOff>6645</xdr:colOff>
      <xdr:row>27</xdr:row>
      <xdr:rowOff>143051</xdr:rowOff>
    </xdr:to>
    <xdr:pic>
      <xdr:nvPicPr>
        <xdr:cNvPr id="33" name="図 32">
          <a:extLst>
            <a:ext uri="{FF2B5EF4-FFF2-40B4-BE49-F238E27FC236}">
              <a16:creationId xmlns:a16="http://schemas.microsoft.com/office/drawing/2014/main" id="{876A1A1B-C119-1E0D-CAA1-E428976ECE57}"/>
            </a:ext>
          </a:extLst>
        </xdr:cNvPr>
        <xdr:cNvPicPr>
          <a:picLocks noChangeAspect="1"/>
        </xdr:cNvPicPr>
      </xdr:nvPicPr>
      <xdr:blipFill rotWithShape="1">
        <a:blip xmlns:r="http://schemas.openxmlformats.org/officeDocument/2006/relationships" r:embed="rId6"/>
        <a:srcRect l="1504" t="29758" r="53198" b="9338"/>
        <a:stretch/>
      </xdr:blipFill>
      <xdr:spPr>
        <a:xfrm>
          <a:off x="1142118" y="1287638"/>
          <a:ext cx="4539840" cy="3642431"/>
        </a:xfrm>
        <a:prstGeom prst="rect">
          <a:avLst/>
        </a:prstGeom>
      </xdr:spPr>
    </xdr:pic>
    <xdr:clientData/>
  </xdr:twoCellAnchor>
  <xdr:twoCellAnchor editAs="oneCell">
    <xdr:from>
      <xdr:col>6</xdr:col>
      <xdr:colOff>471869</xdr:colOff>
      <xdr:row>35</xdr:row>
      <xdr:rowOff>97015</xdr:rowOff>
    </xdr:from>
    <xdr:to>
      <xdr:col>9</xdr:col>
      <xdr:colOff>488601</xdr:colOff>
      <xdr:row>50</xdr:row>
      <xdr:rowOff>10760</xdr:rowOff>
    </xdr:to>
    <xdr:pic>
      <xdr:nvPicPr>
        <xdr:cNvPr id="34" name="図 33">
          <a:extLst>
            <a:ext uri="{FF2B5EF4-FFF2-40B4-BE49-F238E27FC236}">
              <a16:creationId xmlns:a16="http://schemas.microsoft.com/office/drawing/2014/main" id="{A42CD639-99F1-31AF-5E8E-3DD9B530AEFA}"/>
            </a:ext>
          </a:extLst>
        </xdr:cNvPr>
        <xdr:cNvPicPr>
          <a:picLocks noChangeAspect="1"/>
        </xdr:cNvPicPr>
      </xdr:nvPicPr>
      <xdr:blipFill rotWithShape="1">
        <a:blip xmlns:r="http://schemas.openxmlformats.org/officeDocument/2006/relationships" r:embed="rId7"/>
        <a:srcRect t="29758" r="84042" b="32288"/>
        <a:stretch/>
      </xdr:blipFill>
      <xdr:spPr>
        <a:xfrm>
          <a:off x="4255411" y="6310314"/>
          <a:ext cx="1908503" cy="2553228"/>
        </a:xfrm>
        <a:prstGeom prst="rect">
          <a:avLst/>
        </a:prstGeom>
      </xdr:spPr>
    </xdr:pic>
    <xdr:clientData/>
  </xdr:twoCellAnchor>
  <xdr:twoCellAnchor editAs="oneCell">
    <xdr:from>
      <xdr:col>1</xdr:col>
      <xdr:colOff>577707</xdr:colOff>
      <xdr:row>34</xdr:row>
      <xdr:rowOff>4408</xdr:rowOff>
    </xdr:from>
    <xdr:to>
      <xdr:col>5</xdr:col>
      <xdr:colOff>418924</xdr:colOff>
      <xdr:row>52</xdr:row>
      <xdr:rowOff>92604</xdr:rowOff>
    </xdr:to>
    <xdr:pic>
      <xdr:nvPicPr>
        <xdr:cNvPr id="52" name="図 51">
          <a:extLst>
            <a:ext uri="{FF2B5EF4-FFF2-40B4-BE49-F238E27FC236}">
              <a16:creationId xmlns:a16="http://schemas.microsoft.com/office/drawing/2014/main" id="{D94A62DA-E2C9-A9D8-6B53-FE372DB89F1A}"/>
            </a:ext>
          </a:extLst>
        </xdr:cNvPr>
        <xdr:cNvPicPr>
          <a:picLocks noChangeAspect="1"/>
        </xdr:cNvPicPr>
      </xdr:nvPicPr>
      <xdr:blipFill rotWithShape="1">
        <a:blip xmlns:r="http://schemas.openxmlformats.org/officeDocument/2006/relationships" r:embed="rId8"/>
        <a:srcRect t="29601" r="84153" b="27119"/>
        <a:stretch/>
      </xdr:blipFill>
      <xdr:spPr>
        <a:xfrm>
          <a:off x="1208297" y="6041318"/>
          <a:ext cx="2363578" cy="3263196"/>
        </a:xfrm>
        <a:prstGeom prst="rect">
          <a:avLst/>
        </a:prstGeom>
      </xdr:spPr>
    </xdr:pic>
    <xdr:clientData/>
  </xdr:twoCellAnchor>
  <xdr:twoCellAnchor editAs="oneCell">
    <xdr:from>
      <xdr:col>9</xdr:col>
      <xdr:colOff>211667</xdr:colOff>
      <xdr:row>9</xdr:row>
      <xdr:rowOff>8820</xdr:rowOff>
    </xdr:from>
    <xdr:to>
      <xdr:col>12</xdr:col>
      <xdr:colOff>154952</xdr:colOff>
      <xdr:row>12</xdr:row>
      <xdr:rowOff>46630</xdr:rowOff>
    </xdr:to>
    <xdr:pic>
      <xdr:nvPicPr>
        <xdr:cNvPr id="77" name="図 76">
          <a:extLst>
            <a:ext uri="{FF2B5EF4-FFF2-40B4-BE49-F238E27FC236}">
              <a16:creationId xmlns:a16="http://schemas.microsoft.com/office/drawing/2014/main" id="{7067C4BF-6E80-29B1-4714-52AFBBCA5AB6}"/>
            </a:ext>
          </a:extLst>
        </xdr:cNvPr>
        <xdr:cNvPicPr>
          <a:picLocks noChangeAspect="1"/>
        </xdr:cNvPicPr>
      </xdr:nvPicPr>
      <xdr:blipFill>
        <a:blip xmlns:r="http://schemas.openxmlformats.org/officeDocument/2006/relationships" r:embed="rId9"/>
        <a:stretch>
          <a:fillRect/>
        </a:stretch>
      </xdr:blipFill>
      <xdr:spPr>
        <a:xfrm>
          <a:off x="5886980" y="1627188"/>
          <a:ext cx="1835055" cy="566977"/>
        </a:xfrm>
        <a:prstGeom prst="rect">
          <a:avLst/>
        </a:prstGeom>
      </xdr:spPr>
    </xdr:pic>
    <xdr:clientData/>
  </xdr:twoCellAnchor>
  <xdr:twoCellAnchor editAs="oneCell">
    <xdr:from>
      <xdr:col>1</xdr:col>
      <xdr:colOff>436562</xdr:colOff>
      <xdr:row>72</xdr:row>
      <xdr:rowOff>97014</xdr:rowOff>
    </xdr:from>
    <xdr:to>
      <xdr:col>5</xdr:col>
      <xdr:colOff>273304</xdr:colOff>
      <xdr:row>91</xdr:row>
      <xdr:rowOff>7269</xdr:rowOff>
    </xdr:to>
    <xdr:pic>
      <xdr:nvPicPr>
        <xdr:cNvPr id="78" name="図 77">
          <a:extLst>
            <a:ext uri="{FF2B5EF4-FFF2-40B4-BE49-F238E27FC236}">
              <a16:creationId xmlns:a16="http://schemas.microsoft.com/office/drawing/2014/main" id="{662C79C6-5E9D-A635-08C4-6E3E65F1C657}"/>
            </a:ext>
          </a:extLst>
        </xdr:cNvPr>
        <xdr:cNvPicPr>
          <a:picLocks noChangeAspect="1"/>
        </xdr:cNvPicPr>
      </xdr:nvPicPr>
      <xdr:blipFill>
        <a:blip xmlns:r="http://schemas.openxmlformats.org/officeDocument/2006/relationships" r:embed="rId10"/>
        <a:stretch>
          <a:fillRect/>
        </a:stretch>
      </xdr:blipFill>
      <xdr:spPr>
        <a:xfrm>
          <a:off x="1067152" y="12871979"/>
          <a:ext cx="2365453" cy="3261643"/>
        </a:xfrm>
        <a:prstGeom prst="rect">
          <a:avLst/>
        </a:prstGeom>
      </xdr:spPr>
    </xdr:pic>
    <xdr:clientData/>
  </xdr:twoCellAnchor>
  <xdr:twoCellAnchor editAs="oneCell">
    <xdr:from>
      <xdr:col>6</xdr:col>
      <xdr:colOff>154341</xdr:colOff>
      <xdr:row>77</xdr:row>
      <xdr:rowOff>141111</xdr:rowOff>
    </xdr:from>
    <xdr:to>
      <xdr:col>9</xdr:col>
      <xdr:colOff>170783</xdr:colOff>
      <xdr:row>92</xdr:row>
      <xdr:rowOff>49724</xdr:rowOff>
    </xdr:to>
    <xdr:pic>
      <xdr:nvPicPr>
        <xdr:cNvPr id="79" name="図 78">
          <a:extLst>
            <a:ext uri="{FF2B5EF4-FFF2-40B4-BE49-F238E27FC236}">
              <a16:creationId xmlns:a16="http://schemas.microsoft.com/office/drawing/2014/main" id="{A6467C02-50AE-EDF0-F978-4DFD7D3B5CC2}"/>
            </a:ext>
          </a:extLst>
        </xdr:cNvPr>
        <xdr:cNvPicPr>
          <a:picLocks noChangeAspect="1"/>
        </xdr:cNvPicPr>
      </xdr:nvPicPr>
      <xdr:blipFill>
        <a:blip xmlns:r="http://schemas.openxmlformats.org/officeDocument/2006/relationships" r:embed="rId11"/>
        <a:stretch>
          <a:fillRect/>
        </a:stretch>
      </xdr:blipFill>
      <xdr:spPr>
        <a:xfrm>
          <a:off x="3937883" y="13798021"/>
          <a:ext cx="1908213" cy="2554445"/>
        </a:xfrm>
        <a:prstGeom prst="rect">
          <a:avLst/>
        </a:prstGeom>
      </xdr:spPr>
    </xdr:pic>
    <xdr:clientData/>
  </xdr:twoCellAnchor>
  <xdr:twoCellAnchor editAs="oneCell">
    <xdr:from>
      <xdr:col>1</xdr:col>
      <xdr:colOff>454556</xdr:colOff>
      <xdr:row>113</xdr:row>
      <xdr:rowOff>147052</xdr:rowOff>
    </xdr:from>
    <xdr:to>
      <xdr:col>4</xdr:col>
      <xdr:colOff>333524</xdr:colOff>
      <xdr:row>127</xdr:row>
      <xdr:rowOff>20052</xdr:rowOff>
    </xdr:to>
    <xdr:pic>
      <xdr:nvPicPr>
        <xdr:cNvPr id="80" name="図 79">
          <a:extLst>
            <a:ext uri="{FF2B5EF4-FFF2-40B4-BE49-F238E27FC236}">
              <a16:creationId xmlns:a16="http://schemas.microsoft.com/office/drawing/2014/main" id="{D7B82731-5261-61C5-B2D2-06A79A741AE8}"/>
            </a:ext>
          </a:extLst>
        </xdr:cNvPr>
        <xdr:cNvPicPr>
          <a:picLocks noChangeAspect="1"/>
        </xdr:cNvPicPr>
      </xdr:nvPicPr>
      <xdr:blipFill rotWithShape="1">
        <a:blip xmlns:r="http://schemas.openxmlformats.org/officeDocument/2006/relationships" r:embed="rId12"/>
        <a:srcRect l="228" t="29445" r="76812" b="14825"/>
        <a:stretch/>
      </xdr:blipFill>
      <xdr:spPr>
        <a:xfrm>
          <a:off x="1082872" y="20620789"/>
          <a:ext cx="1757565" cy="2399631"/>
        </a:xfrm>
        <a:prstGeom prst="rect">
          <a:avLst/>
        </a:prstGeom>
      </xdr:spPr>
    </xdr:pic>
    <xdr:clientData/>
  </xdr:twoCellAnchor>
  <xdr:twoCellAnchor editAs="oneCell">
    <xdr:from>
      <xdr:col>4</xdr:col>
      <xdr:colOff>541449</xdr:colOff>
      <xdr:row>113</xdr:row>
      <xdr:rowOff>167105</xdr:rowOff>
    </xdr:from>
    <xdr:to>
      <xdr:col>7</xdr:col>
      <xdr:colOff>447842</xdr:colOff>
      <xdr:row>127</xdr:row>
      <xdr:rowOff>47124</xdr:rowOff>
    </xdr:to>
    <xdr:pic>
      <xdr:nvPicPr>
        <xdr:cNvPr id="81" name="図 80">
          <a:extLst>
            <a:ext uri="{FF2B5EF4-FFF2-40B4-BE49-F238E27FC236}">
              <a16:creationId xmlns:a16="http://schemas.microsoft.com/office/drawing/2014/main" id="{12A6CB60-E690-F571-D8A6-0AF841DC3F98}"/>
            </a:ext>
          </a:extLst>
        </xdr:cNvPr>
        <xdr:cNvPicPr>
          <a:picLocks noChangeAspect="1"/>
        </xdr:cNvPicPr>
      </xdr:nvPicPr>
      <xdr:blipFill rotWithShape="1">
        <a:blip xmlns:r="http://schemas.openxmlformats.org/officeDocument/2006/relationships" r:embed="rId13"/>
        <a:srcRect t="30867" r="77383" b="20800"/>
        <a:stretch/>
      </xdr:blipFill>
      <xdr:spPr>
        <a:xfrm>
          <a:off x="3054712" y="20640842"/>
          <a:ext cx="1791341" cy="2413000"/>
        </a:xfrm>
        <a:prstGeom prst="rect">
          <a:avLst/>
        </a:prstGeom>
      </xdr:spPr>
    </xdr:pic>
    <xdr:clientData/>
  </xdr:twoCellAnchor>
  <xdr:twoCellAnchor editAs="oneCell">
    <xdr:from>
      <xdr:col>13</xdr:col>
      <xdr:colOff>113663</xdr:colOff>
      <xdr:row>114</xdr:row>
      <xdr:rowOff>173788</xdr:rowOff>
    </xdr:from>
    <xdr:to>
      <xdr:col>16</xdr:col>
      <xdr:colOff>227262</xdr:colOff>
      <xdr:row>132</xdr:row>
      <xdr:rowOff>57153</xdr:rowOff>
    </xdr:to>
    <xdr:pic>
      <xdr:nvPicPr>
        <xdr:cNvPr id="82" name="図 81">
          <a:extLst>
            <a:ext uri="{FF2B5EF4-FFF2-40B4-BE49-F238E27FC236}">
              <a16:creationId xmlns:a16="http://schemas.microsoft.com/office/drawing/2014/main" id="{D5A02545-80F9-AF6A-4227-6889B35D73E5}"/>
            </a:ext>
          </a:extLst>
        </xdr:cNvPr>
        <xdr:cNvPicPr>
          <a:picLocks noChangeAspect="1"/>
        </xdr:cNvPicPr>
      </xdr:nvPicPr>
      <xdr:blipFill rotWithShape="1">
        <a:blip xmlns:r="http://schemas.openxmlformats.org/officeDocument/2006/relationships" r:embed="rId14"/>
        <a:srcRect t="29355" r="85101" b="36584"/>
        <a:stretch/>
      </xdr:blipFill>
      <xdr:spPr>
        <a:xfrm>
          <a:off x="8281768" y="20827999"/>
          <a:ext cx="1998547" cy="3131891"/>
        </a:xfrm>
        <a:prstGeom prst="rect">
          <a:avLst/>
        </a:prstGeom>
      </xdr:spPr>
    </xdr:pic>
    <xdr:clientData/>
  </xdr:twoCellAnchor>
  <xdr:twoCellAnchor editAs="oneCell">
    <xdr:from>
      <xdr:col>11</xdr:col>
      <xdr:colOff>160447</xdr:colOff>
      <xdr:row>148</xdr:row>
      <xdr:rowOff>127000</xdr:rowOff>
    </xdr:from>
    <xdr:to>
      <xdr:col>14</xdr:col>
      <xdr:colOff>514684</xdr:colOff>
      <xdr:row>164</xdr:row>
      <xdr:rowOff>143585</xdr:rowOff>
    </xdr:to>
    <xdr:pic>
      <xdr:nvPicPr>
        <xdr:cNvPr id="83" name="図 82">
          <a:extLst>
            <a:ext uri="{FF2B5EF4-FFF2-40B4-BE49-F238E27FC236}">
              <a16:creationId xmlns:a16="http://schemas.microsoft.com/office/drawing/2014/main" id="{2ACB58F0-65F2-2494-824E-DB2ECC365B70}"/>
            </a:ext>
          </a:extLst>
        </xdr:cNvPr>
        <xdr:cNvPicPr>
          <a:picLocks noChangeAspect="1"/>
        </xdr:cNvPicPr>
      </xdr:nvPicPr>
      <xdr:blipFill rotWithShape="1">
        <a:blip xmlns:r="http://schemas.openxmlformats.org/officeDocument/2006/relationships" r:embed="rId15"/>
        <a:srcRect t="30158" r="77693" b="18520"/>
        <a:stretch/>
      </xdr:blipFill>
      <xdr:spPr>
        <a:xfrm>
          <a:off x="7071921" y="27151263"/>
          <a:ext cx="2239184" cy="289781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90"/>
  <sheetViews>
    <sheetView tabSelected="1" view="pageBreakPreview" zoomScale="90" zoomScaleNormal="90" zoomScaleSheetLayoutView="90" workbookViewId="0">
      <selection activeCell="R3" sqref="R3:T3"/>
    </sheetView>
  </sheetViews>
  <sheetFormatPr defaultColWidth="9" defaultRowHeight="14"/>
  <cols>
    <col min="1" max="16384" width="9" style="78"/>
  </cols>
  <sheetData>
    <row r="1" spans="1:20">
      <c r="A1" s="198" t="s">
        <v>0</v>
      </c>
      <c r="B1" s="198"/>
      <c r="C1" s="198"/>
      <c r="D1" s="198"/>
      <c r="E1" s="198"/>
      <c r="F1" s="198"/>
      <c r="G1" s="198"/>
      <c r="H1" s="198"/>
      <c r="I1" s="198"/>
      <c r="J1" s="198"/>
      <c r="K1" s="198"/>
      <c r="L1" s="198"/>
      <c r="M1" s="198"/>
      <c r="N1" s="198"/>
      <c r="O1" s="198"/>
      <c r="P1" s="198"/>
      <c r="Q1" s="198"/>
      <c r="R1" s="198"/>
      <c r="S1" s="198"/>
      <c r="T1" s="198"/>
    </row>
    <row r="2" spans="1:20">
      <c r="A2" s="198"/>
      <c r="B2" s="198"/>
      <c r="C2" s="198"/>
      <c r="D2" s="198"/>
      <c r="E2" s="198"/>
      <c r="F2" s="198"/>
      <c r="G2" s="198"/>
      <c r="H2" s="198"/>
      <c r="I2" s="198"/>
      <c r="J2" s="198"/>
      <c r="K2" s="198"/>
      <c r="L2" s="198"/>
      <c r="M2" s="198"/>
      <c r="N2" s="198"/>
      <c r="O2" s="198"/>
      <c r="P2" s="198"/>
      <c r="Q2" s="198"/>
      <c r="R2" s="198"/>
      <c r="S2" s="198"/>
      <c r="T2" s="198"/>
    </row>
    <row r="3" spans="1:20" ht="16.5">
      <c r="R3" s="174" t="s">
        <v>504</v>
      </c>
      <c r="S3" s="174"/>
      <c r="T3" s="174"/>
    </row>
    <row r="4" spans="1:20" ht="14.5" thickBot="1">
      <c r="B4" s="77" t="s">
        <v>493</v>
      </c>
      <c r="T4" s="173" t="s">
        <v>496</v>
      </c>
    </row>
    <row r="5" spans="1:20" ht="15.5" thickBot="1">
      <c r="A5" s="110"/>
      <c r="B5" s="183" t="s">
        <v>1</v>
      </c>
      <c r="C5" s="184"/>
      <c r="D5" s="184"/>
      <c r="E5" s="184"/>
      <c r="F5" s="184"/>
      <c r="G5" s="184"/>
      <c r="H5" s="184"/>
      <c r="I5" s="184"/>
      <c r="J5" s="184"/>
      <c r="K5" s="184"/>
      <c r="L5" s="184"/>
      <c r="M5" s="184"/>
      <c r="N5" s="184"/>
      <c r="O5" s="184"/>
      <c r="P5" s="184"/>
      <c r="Q5" s="184"/>
      <c r="R5" s="184"/>
      <c r="S5" s="184"/>
      <c r="T5" s="185"/>
    </row>
    <row r="6" spans="1:20">
      <c r="A6" s="180" t="s">
        <v>2</v>
      </c>
      <c r="B6" s="111" t="s">
        <v>3</v>
      </c>
      <c r="C6" s="112" t="s">
        <v>4</v>
      </c>
      <c r="D6" s="113"/>
      <c r="E6" s="113"/>
      <c r="F6" s="113"/>
      <c r="G6" s="113"/>
      <c r="H6" s="113"/>
      <c r="I6" s="113"/>
      <c r="J6" s="113"/>
      <c r="K6" s="113"/>
      <c r="L6" s="113"/>
      <c r="M6" s="113"/>
      <c r="N6" s="113"/>
      <c r="O6" s="113"/>
      <c r="P6" s="113"/>
      <c r="Q6" s="113"/>
      <c r="R6" s="113"/>
      <c r="S6" s="113"/>
      <c r="T6" s="114"/>
    </row>
    <row r="7" spans="1:20">
      <c r="A7" s="181"/>
      <c r="B7" s="115"/>
      <c r="C7" s="110" t="s">
        <v>5</v>
      </c>
      <c r="D7" s="116"/>
      <c r="E7" s="116"/>
      <c r="F7" s="116"/>
      <c r="G7" s="116"/>
      <c r="H7" s="116"/>
      <c r="I7" s="116"/>
      <c r="J7" s="116"/>
      <c r="K7" s="116"/>
      <c r="L7" s="116"/>
      <c r="M7" s="116"/>
      <c r="N7" s="116"/>
      <c r="O7" s="116"/>
      <c r="P7" s="116"/>
      <c r="Q7" s="116"/>
      <c r="R7" s="116"/>
      <c r="S7" s="116"/>
      <c r="T7" s="117"/>
    </row>
    <row r="8" spans="1:20">
      <c r="A8" s="181"/>
      <c r="B8" s="118"/>
      <c r="C8" s="116"/>
      <c r="D8" s="116"/>
      <c r="E8" s="116"/>
      <c r="F8" s="116"/>
      <c r="G8" s="116"/>
      <c r="H8" s="116"/>
      <c r="I8" s="116"/>
      <c r="J8" s="116"/>
      <c r="K8" s="116"/>
      <c r="L8" s="116"/>
      <c r="M8" s="116"/>
      <c r="N8" s="116"/>
      <c r="O8" s="116"/>
      <c r="P8" s="116"/>
      <c r="Q8" s="116"/>
      <c r="R8" s="116"/>
      <c r="S8" s="116"/>
      <c r="T8" s="117"/>
    </row>
    <row r="9" spans="1:20">
      <c r="A9" s="181"/>
      <c r="B9" s="118"/>
      <c r="C9" s="116"/>
      <c r="D9" s="116"/>
      <c r="E9" s="116"/>
      <c r="F9" s="116"/>
      <c r="G9" s="116"/>
      <c r="H9" s="116"/>
      <c r="I9" s="116"/>
      <c r="J9" s="116"/>
      <c r="K9" s="116"/>
      <c r="L9" s="116"/>
      <c r="M9" s="116"/>
      <c r="N9" s="116"/>
      <c r="O9" s="116"/>
      <c r="P9" s="116"/>
      <c r="Q9" s="116"/>
      <c r="R9" s="116"/>
      <c r="S9" s="116"/>
      <c r="T9" s="117"/>
    </row>
    <row r="10" spans="1:20">
      <c r="A10" s="181"/>
      <c r="B10" s="118"/>
      <c r="C10" s="116"/>
      <c r="D10" s="116"/>
      <c r="E10" s="116"/>
      <c r="F10" s="116"/>
      <c r="G10" s="116"/>
      <c r="H10" s="116"/>
      <c r="I10" s="116"/>
      <c r="J10" s="116"/>
      <c r="K10" s="116"/>
      <c r="L10" s="116"/>
      <c r="M10" s="116"/>
      <c r="N10" s="116"/>
      <c r="O10" s="116"/>
      <c r="P10" s="116"/>
      <c r="Q10" s="116"/>
      <c r="R10" s="116"/>
      <c r="S10" s="116"/>
      <c r="T10" s="117"/>
    </row>
    <row r="11" spans="1:20">
      <c r="A11" s="181"/>
      <c r="B11" s="118"/>
      <c r="C11" s="116"/>
      <c r="D11" s="116"/>
      <c r="E11" s="116"/>
      <c r="F11" s="116"/>
      <c r="G11" s="116"/>
      <c r="H11" s="116"/>
      <c r="I11" s="116"/>
      <c r="J11" s="116"/>
      <c r="K11" s="116"/>
      <c r="L11" s="116"/>
      <c r="M11" s="116"/>
      <c r="N11" s="116"/>
      <c r="O11" s="116"/>
      <c r="P11" s="116"/>
      <c r="Q11" s="116"/>
      <c r="R11" s="116"/>
      <c r="S11" s="116"/>
      <c r="T11" s="117"/>
    </row>
    <row r="12" spans="1:20">
      <c r="A12" s="181"/>
      <c r="B12" s="118"/>
      <c r="C12" s="116"/>
      <c r="D12" s="116"/>
      <c r="E12" s="116"/>
      <c r="F12" s="116"/>
      <c r="G12" s="116"/>
      <c r="H12" s="116"/>
      <c r="I12" s="116"/>
      <c r="J12" s="116"/>
      <c r="K12" s="116"/>
      <c r="L12" s="116"/>
      <c r="M12" s="116"/>
      <c r="N12" s="116"/>
      <c r="O12" s="116"/>
      <c r="P12" s="116"/>
      <c r="Q12" s="116"/>
      <c r="R12" s="116"/>
      <c r="S12" s="116"/>
      <c r="T12" s="117"/>
    </row>
    <row r="13" spans="1:20">
      <c r="A13" s="181"/>
      <c r="B13" s="118"/>
      <c r="C13" s="116"/>
      <c r="D13" s="116"/>
      <c r="E13" s="116"/>
      <c r="F13" s="116"/>
      <c r="G13" s="116"/>
      <c r="H13" s="116"/>
      <c r="I13" s="116"/>
      <c r="J13" s="116"/>
      <c r="K13" s="116"/>
      <c r="L13" s="116"/>
      <c r="M13" s="116"/>
      <c r="N13" s="116"/>
      <c r="O13" s="116"/>
      <c r="P13" s="116"/>
      <c r="Q13" s="116"/>
      <c r="R13" s="116"/>
      <c r="S13" s="116"/>
      <c r="T13" s="117"/>
    </row>
    <row r="14" spans="1:20">
      <c r="A14" s="181"/>
      <c r="B14" s="118"/>
      <c r="C14" s="116"/>
      <c r="D14" s="116"/>
      <c r="E14" s="116"/>
      <c r="F14" s="116"/>
      <c r="G14" s="116"/>
      <c r="H14" s="116"/>
      <c r="I14" s="116"/>
      <c r="J14" s="116"/>
      <c r="K14" s="116"/>
      <c r="L14" s="116"/>
      <c r="M14" s="116"/>
      <c r="N14" s="116"/>
      <c r="O14" s="116"/>
      <c r="P14" s="116"/>
      <c r="Q14" s="116"/>
      <c r="R14" s="116"/>
      <c r="S14" s="116"/>
      <c r="T14" s="117"/>
    </row>
    <row r="15" spans="1:20">
      <c r="A15" s="181"/>
      <c r="B15" s="118"/>
      <c r="C15" s="116"/>
      <c r="D15" s="116"/>
      <c r="E15" s="116"/>
      <c r="F15" s="116"/>
      <c r="G15" s="116"/>
      <c r="H15" s="116"/>
      <c r="I15" s="116"/>
      <c r="J15" s="116"/>
      <c r="K15" s="116"/>
      <c r="L15" s="116"/>
      <c r="M15" s="116"/>
      <c r="N15" s="116"/>
      <c r="O15" s="116"/>
      <c r="P15" s="116"/>
      <c r="Q15" s="116"/>
      <c r="R15" s="116"/>
      <c r="S15" s="116"/>
      <c r="T15" s="117"/>
    </row>
    <row r="16" spans="1:20">
      <c r="A16" s="181"/>
      <c r="B16" s="118"/>
      <c r="C16" s="116"/>
      <c r="D16" s="116"/>
      <c r="E16" s="116"/>
      <c r="F16" s="116"/>
      <c r="G16" s="116"/>
      <c r="H16" s="116"/>
      <c r="I16" s="116"/>
      <c r="J16" s="116"/>
      <c r="K16" s="116"/>
      <c r="L16" s="116"/>
      <c r="M16" s="116"/>
      <c r="N16" s="116"/>
      <c r="O16" s="116"/>
      <c r="P16" s="116"/>
      <c r="Q16" s="116"/>
      <c r="R16" s="116"/>
      <c r="S16" s="116"/>
      <c r="T16" s="117"/>
    </row>
    <row r="17" spans="1:20">
      <c r="A17" s="181"/>
      <c r="B17" s="118"/>
      <c r="C17" s="116"/>
      <c r="D17" s="116"/>
      <c r="E17" s="116"/>
      <c r="F17" s="116"/>
      <c r="G17" s="116"/>
      <c r="H17" s="116"/>
      <c r="I17" s="116"/>
      <c r="J17" s="116"/>
      <c r="K17" s="116"/>
      <c r="L17" s="116"/>
      <c r="M17" s="116"/>
      <c r="N17" s="116"/>
      <c r="O17" s="116"/>
      <c r="P17" s="116"/>
      <c r="Q17" s="116"/>
      <c r="R17" s="116"/>
      <c r="S17" s="116"/>
      <c r="T17" s="117"/>
    </row>
    <row r="18" spans="1:20">
      <c r="A18" s="181"/>
      <c r="B18" s="118"/>
      <c r="C18" s="116"/>
      <c r="D18" s="116"/>
      <c r="E18" s="116"/>
      <c r="F18" s="116"/>
      <c r="G18" s="116"/>
      <c r="H18" s="116"/>
      <c r="I18" s="116"/>
      <c r="J18" s="116"/>
      <c r="K18" s="116"/>
      <c r="L18" s="116"/>
      <c r="M18" s="116"/>
      <c r="N18" s="116"/>
      <c r="O18" s="116"/>
      <c r="P18" s="116"/>
      <c r="Q18" s="116"/>
      <c r="R18" s="116"/>
      <c r="S18" s="116"/>
      <c r="T18" s="117"/>
    </row>
    <row r="19" spans="1:20">
      <c r="A19" s="181"/>
      <c r="B19" s="118"/>
      <c r="C19" s="116"/>
      <c r="D19" s="116"/>
      <c r="E19" s="116"/>
      <c r="F19" s="116"/>
      <c r="G19" s="116"/>
      <c r="H19" s="116"/>
      <c r="I19" s="116"/>
      <c r="J19" s="116"/>
      <c r="K19" s="116"/>
      <c r="L19" s="116"/>
      <c r="M19" s="116"/>
      <c r="N19" s="116"/>
      <c r="O19" s="116"/>
      <c r="P19" s="116"/>
      <c r="Q19" s="116"/>
      <c r="R19" s="116"/>
      <c r="S19" s="116"/>
      <c r="T19" s="117"/>
    </row>
    <row r="20" spans="1:20">
      <c r="A20" s="181"/>
      <c r="B20" s="118"/>
      <c r="C20" s="116"/>
      <c r="D20" s="116"/>
      <c r="E20" s="116"/>
      <c r="F20" s="116"/>
      <c r="G20" s="116"/>
      <c r="H20" s="116"/>
      <c r="I20" s="116"/>
      <c r="J20" s="116"/>
      <c r="K20" s="116"/>
      <c r="L20" s="116"/>
      <c r="M20" s="116"/>
      <c r="N20" s="116"/>
      <c r="O20" s="116"/>
      <c r="P20" s="116"/>
      <c r="Q20" s="116"/>
      <c r="R20" s="116"/>
      <c r="S20" s="116"/>
      <c r="T20" s="117"/>
    </row>
    <row r="21" spans="1:20">
      <c r="A21" s="181"/>
      <c r="B21" s="118"/>
      <c r="C21" s="116"/>
      <c r="D21" s="116"/>
      <c r="E21" s="116"/>
      <c r="F21" s="116"/>
      <c r="G21" s="116"/>
      <c r="H21" s="116"/>
      <c r="I21" s="116"/>
      <c r="J21" s="116"/>
      <c r="K21" s="116"/>
      <c r="L21" s="116"/>
      <c r="M21" s="116"/>
      <c r="N21" s="116"/>
      <c r="O21" s="116"/>
      <c r="P21" s="116"/>
      <c r="Q21" s="116"/>
      <c r="R21" s="116"/>
      <c r="S21" s="116"/>
      <c r="T21" s="117"/>
    </row>
    <row r="22" spans="1:20">
      <c r="A22" s="181"/>
      <c r="B22" s="118"/>
      <c r="C22" s="116"/>
      <c r="D22" s="116"/>
      <c r="E22" s="116"/>
      <c r="F22" s="116"/>
      <c r="G22" s="116"/>
      <c r="H22" s="116"/>
      <c r="I22" s="116"/>
      <c r="J22" s="116"/>
      <c r="K22" s="116"/>
      <c r="L22" s="116"/>
      <c r="M22" s="116"/>
      <c r="N22" s="116"/>
      <c r="O22" s="116"/>
      <c r="P22" s="116"/>
      <c r="Q22" s="116"/>
      <c r="R22" s="116"/>
      <c r="S22" s="116"/>
      <c r="T22" s="117"/>
    </row>
    <row r="23" spans="1:20">
      <c r="A23" s="181"/>
      <c r="B23" s="118"/>
      <c r="C23" s="116"/>
      <c r="D23" s="116"/>
      <c r="E23" s="116"/>
      <c r="F23" s="116"/>
      <c r="G23" s="116"/>
      <c r="H23" s="116"/>
      <c r="I23" s="116"/>
      <c r="J23" s="116"/>
      <c r="K23" s="116"/>
      <c r="L23" s="116"/>
      <c r="M23" s="116"/>
      <c r="N23" s="116"/>
      <c r="O23" s="116"/>
      <c r="P23" s="116"/>
      <c r="Q23" s="116"/>
      <c r="R23" s="116"/>
      <c r="S23" s="116"/>
      <c r="T23" s="117"/>
    </row>
    <row r="24" spans="1:20">
      <c r="A24" s="181"/>
      <c r="B24" s="118"/>
      <c r="C24" s="116"/>
      <c r="D24" s="116"/>
      <c r="E24" s="116"/>
      <c r="F24" s="116"/>
      <c r="G24" s="116"/>
      <c r="H24" s="116"/>
      <c r="I24" s="116"/>
      <c r="J24" s="116"/>
      <c r="K24" s="116"/>
      <c r="L24" s="116"/>
      <c r="M24" s="116"/>
      <c r="N24" s="116"/>
      <c r="O24" s="116"/>
      <c r="P24" s="116"/>
      <c r="Q24" s="116"/>
      <c r="R24" s="116"/>
      <c r="S24" s="116"/>
      <c r="T24" s="117"/>
    </row>
    <row r="25" spans="1:20">
      <c r="A25" s="181"/>
      <c r="B25" s="118"/>
      <c r="C25" s="116"/>
      <c r="D25" s="116"/>
      <c r="E25" s="116"/>
      <c r="F25" s="116"/>
      <c r="G25" s="116"/>
      <c r="H25" s="116"/>
      <c r="I25" s="116"/>
      <c r="J25" s="116"/>
      <c r="K25" s="116"/>
      <c r="L25" s="116"/>
      <c r="M25" s="116"/>
      <c r="N25" s="116"/>
      <c r="O25" s="116"/>
      <c r="P25" s="116"/>
      <c r="Q25" s="116"/>
      <c r="R25" s="116"/>
      <c r="S25" s="116"/>
      <c r="T25" s="117"/>
    </row>
    <row r="26" spans="1:20">
      <c r="A26" s="181"/>
      <c r="B26" s="118"/>
      <c r="C26" s="116"/>
      <c r="D26" s="116"/>
      <c r="E26" s="116"/>
      <c r="F26" s="116"/>
      <c r="G26" s="116"/>
      <c r="H26" s="116"/>
      <c r="I26" s="116"/>
      <c r="J26" s="116"/>
      <c r="K26" s="116"/>
      <c r="L26" s="116"/>
      <c r="M26" s="116"/>
      <c r="N26" s="116"/>
      <c r="O26" s="116"/>
      <c r="P26" s="116"/>
      <c r="Q26" s="116"/>
      <c r="R26" s="116"/>
      <c r="S26" s="116"/>
      <c r="T26" s="117"/>
    </row>
    <row r="27" spans="1:20">
      <c r="A27" s="181"/>
      <c r="B27" s="118"/>
      <c r="C27" s="116"/>
      <c r="D27" s="116"/>
      <c r="E27" s="116"/>
      <c r="F27" s="116"/>
      <c r="G27" s="116"/>
      <c r="H27" s="116"/>
      <c r="I27" s="116"/>
      <c r="J27" s="116"/>
      <c r="K27" s="116"/>
      <c r="L27" s="116"/>
      <c r="M27" s="116"/>
      <c r="N27" s="116"/>
      <c r="O27" s="116"/>
      <c r="P27" s="116"/>
      <c r="Q27" s="116"/>
      <c r="R27" s="116"/>
      <c r="S27" s="116"/>
      <c r="T27" s="117"/>
    </row>
    <row r="28" spans="1:20">
      <c r="A28" s="181"/>
      <c r="B28" s="118"/>
      <c r="C28" s="116"/>
      <c r="D28" s="116"/>
      <c r="E28" s="116"/>
      <c r="F28" s="116"/>
      <c r="G28" s="116"/>
      <c r="H28" s="116"/>
      <c r="I28" s="116"/>
      <c r="J28" s="116"/>
      <c r="K28" s="116"/>
      <c r="L28" s="116"/>
      <c r="M28" s="116"/>
      <c r="N28" s="116"/>
      <c r="O28" s="116"/>
      <c r="P28" s="116"/>
      <c r="Q28" s="116"/>
      <c r="R28" s="116"/>
      <c r="S28" s="116"/>
      <c r="T28" s="117"/>
    </row>
    <row r="29" spans="1:20" ht="14.5" thickBot="1">
      <c r="A29" s="182"/>
      <c r="B29" s="119"/>
      <c r="C29" s="120"/>
      <c r="D29" s="120"/>
      <c r="E29" s="120"/>
      <c r="F29" s="120"/>
      <c r="G29" s="120"/>
      <c r="H29" s="120"/>
      <c r="I29" s="120"/>
      <c r="J29" s="120"/>
      <c r="K29" s="120"/>
      <c r="L29" s="120"/>
      <c r="M29" s="120"/>
      <c r="N29" s="120"/>
      <c r="O29" s="120"/>
      <c r="P29" s="120"/>
      <c r="Q29" s="120"/>
      <c r="R29" s="120"/>
      <c r="S29" s="120"/>
      <c r="T29" s="121"/>
    </row>
    <row r="30" spans="1:20">
      <c r="A30" s="180" t="s">
        <v>6</v>
      </c>
      <c r="B30" s="111" t="s">
        <v>7</v>
      </c>
      <c r="C30" s="112" t="s">
        <v>8</v>
      </c>
      <c r="D30" s="113"/>
      <c r="E30" s="113"/>
      <c r="F30" s="113"/>
      <c r="G30" s="113"/>
      <c r="H30" s="113"/>
      <c r="I30" s="113"/>
      <c r="J30" s="113"/>
      <c r="K30" s="113"/>
      <c r="L30" s="113"/>
      <c r="M30" s="113"/>
      <c r="N30" s="113"/>
      <c r="O30" s="113"/>
      <c r="P30" s="113"/>
      <c r="Q30" s="113"/>
      <c r="R30" s="113"/>
      <c r="S30" s="113"/>
      <c r="T30" s="114"/>
    </row>
    <row r="31" spans="1:20">
      <c r="A31" s="181"/>
      <c r="B31" s="118"/>
      <c r="C31" s="116"/>
      <c r="D31" s="116"/>
      <c r="E31" s="116"/>
      <c r="F31" s="116"/>
      <c r="G31" s="116"/>
      <c r="H31" s="116"/>
      <c r="I31" s="116"/>
      <c r="J31" s="116"/>
      <c r="K31" s="116"/>
      <c r="L31" s="116"/>
      <c r="M31" s="116"/>
      <c r="N31" s="116"/>
      <c r="O31" s="116"/>
      <c r="P31" s="116"/>
      <c r="Q31" s="116"/>
      <c r="R31" s="116"/>
      <c r="S31" s="116"/>
      <c r="T31" s="117"/>
    </row>
    <row r="32" spans="1:20">
      <c r="A32" s="181"/>
      <c r="B32" s="118"/>
      <c r="C32" s="116"/>
      <c r="D32" s="116"/>
      <c r="E32" s="116"/>
      <c r="F32" s="116"/>
      <c r="G32" s="116"/>
      <c r="H32" s="116"/>
      <c r="I32" s="116"/>
      <c r="J32" s="116"/>
      <c r="K32" s="116"/>
      <c r="L32" s="116"/>
      <c r="M32" s="116"/>
      <c r="N32" s="116"/>
      <c r="O32" s="116"/>
      <c r="P32" s="116"/>
      <c r="Q32" s="116"/>
      <c r="R32" s="116"/>
      <c r="S32" s="116"/>
      <c r="T32" s="117"/>
    </row>
    <row r="33" spans="1:20">
      <c r="A33" s="181"/>
      <c r="B33" s="118"/>
      <c r="C33" s="116"/>
      <c r="D33" s="116"/>
      <c r="E33" s="116"/>
      <c r="F33" s="116"/>
      <c r="G33" s="116"/>
      <c r="H33" s="116"/>
      <c r="I33" s="116"/>
      <c r="J33" s="116"/>
      <c r="K33" s="116"/>
      <c r="L33" s="116"/>
      <c r="M33" s="116"/>
      <c r="N33" s="116"/>
      <c r="O33" s="116"/>
      <c r="P33" s="116"/>
      <c r="Q33" s="116"/>
      <c r="R33" s="116"/>
      <c r="S33" s="116"/>
      <c r="T33" s="117"/>
    </row>
    <row r="34" spans="1:20">
      <c r="A34" s="181"/>
      <c r="B34" s="118"/>
      <c r="C34" s="116"/>
      <c r="D34" s="116"/>
      <c r="E34" s="116"/>
      <c r="F34" s="116"/>
      <c r="G34" s="116"/>
      <c r="H34" s="116"/>
      <c r="I34" s="116"/>
      <c r="J34" s="116"/>
      <c r="K34" s="116"/>
      <c r="L34" s="116"/>
      <c r="M34" s="116"/>
      <c r="N34" s="116"/>
      <c r="O34" s="116"/>
      <c r="P34" s="116"/>
      <c r="Q34" s="116"/>
      <c r="R34" s="116"/>
      <c r="S34" s="116"/>
      <c r="T34" s="117"/>
    </row>
    <row r="35" spans="1:20">
      <c r="A35" s="181"/>
      <c r="B35" s="118"/>
      <c r="C35" s="116"/>
      <c r="D35" s="116"/>
      <c r="E35" s="116"/>
      <c r="F35" s="116"/>
      <c r="G35" s="116"/>
      <c r="H35" s="116"/>
      <c r="I35" s="116"/>
      <c r="J35" s="116"/>
      <c r="K35" s="116"/>
      <c r="L35" s="116"/>
      <c r="M35" s="116"/>
      <c r="N35" s="116"/>
      <c r="O35" s="116"/>
      <c r="P35" s="116"/>
      <c r="Q35" s="116"/>
      <c r="R35" s="116"/>
      <c r="S35" s="116"/>
      <c r="T35" s="117"/>
    </row>
    <row r="36" spans="1:20">
      <c r="A36" s="181"/>
      <c r="B36" s="118"/>
      <c r="C36" s="116"/>
      <c r="D36" s="116"/>
      <c r="E36" s="116"/>
      <c r="F36" s="116"/>
      <c r="G36" s="116"/>
      <c r="H36" s="116"/>
      <c r="I36" s="116"/>
      <c r="J36" s="116"/>
      <c r="K36" s="116"/>
      <c r="L36" s="116"/>
      <c r="M36" s="116"/>
      <c r="N36" s="116"/>
      <c r="O36" s="116"/>
      <c r="P36" s="116"/>
      <c r="Q36" s="116"/>
      <c r="R36" s="116"/>
      <c r="S36" s="116"/>
      <c r="T36" s="117"/>
    </row>
    <row r="37" spans="1:20">
      <c r="A37" s="181"/>
      <c r="B37" s="118"/>
      <c r="C37" s="116"/>
      <c r="D37" s="116"/>
      <c r="E37" s="116"/>
      <c r="F37" s="116"/>
      <c r="G37" s="116"/>
      <c r="H37" s="116"/>
      <c r="I37" s="116"/>
      <c r="J37" s="116"/>
      <c r="K37" s="116"/>
      <c r="L37" s="116"/>
      <c r="M37" s="116"/>
      <c r="N37" s="116"/>
      <c r="O37" s="116"/>
      <c r="P37" s="116"/>
      <c r="Q37" s="116"/>
      <c r="R37" s="116"/>
      <c r="S37" s="116"/>
      <c r="T37" s="117"/>
    </row>
    <row r="38" spans="1:20">
      <c r="A38" s="181"/>
      <c r="B38" s="118"/>
      <c r="C38" s="116"/>
      <c r="D38" s="116"/>
      <c r="E38" s="116"/>
      <c r="F38" s="116"/>
      <c r="G38" s="116"/>
      <c r="H38" s="116"/>
      <c r="I38" s="116"/>
      <c r="J38" s="116"/>
      <c r="K38" s="116"/>
      <c r="L38" s="116"/>
      <c r="M38" s="116"/>
      <c r="N38" s="116"/>
      <c r="O38" s="116"/>
      <c r="P38" s="116"/>
      <c r="Q38" s="116"/>
      <c r="R38" s="116"/>
      <c r="S38" s="116"/>
      <c r="T38" s="117"/>
    </row>
    <row r="39" spans="1:20">
      <c r="A39" s="181"/>
      <c r="B39" s="118"/>
      <c r="C39" s="116"/>
      <c r="D39" s="116"/>
      <c r="E39" s="116"/>
      <c r="F39" s="116"/>
      <c r="G39" s="116"/>
      <c r="H39" s="116"/>
      <c r="I39" s="116"/>
      <c r="J39" s="116"/>
      <c r="K39" s="116"/>
      <c r="L39" s="116"/>
      <c r="M39" s="116"/>
      <c r="N39" s="116"/>
      <c r="O39" s="116"/>
      <c r="P39" s="116"/>
      <c r="Q39" s="116"/>
      <c r="R39" s="116"/>
      <c r="S39" s="116"/>
      <c r="T39" s="117"/>
    </row>
    <row r="40" spans="1:20">
      <c r="A40" s="181"/>
      <c r="B40" s="118"/>
      <c r="C40" s="116"/>
      <c r="D40" s="116"/>
      <c r="E40" s="116"/>
      <c r="F40" s="116"/>
      <c r="G40" s="116"/>
      <c r="H40" s="116"/>
      <c r="I40" s="116"/>
      <c r="J40" s="116"/>
      <c r="K40" s="116"/>
      <c r="L40" s="116"/>
      <c r="M40" s="116"/>
      <c r="N40" s="116"/>
      <c r="O40" s="116"/>
      <c r="P40" s="116"/>
      <c r="Q40" s="116"/>
      <c r="R40" s="116"/>
      <c r="S40" s="116"/>
      <c r="T40" s="117"/>
    </row>
    <row r="41" spans="1:20">
      <c r="A41" s="181"/>
      <c r="B41" s="118"/>
      <c r="C41" s="116"/>
      <c r="D41" s="116"/>
      <c r="E41" s="116"/>
      <c r="F41" s="116"/>
      <c r="G41" s="116"/>
      <c r="H41" s="116"/>
      <c r="I41" s="116"/>
      <c r="J41" s="116"/>
      <c r="K41" s="116"/>
      <c r="L41" s="116"/>
      <c r="M41" s="116"/>
      <c r="N41" s="116"/>
      <c r="O41" s="116"/>
      <c r="P41" s="116"/>
      <c r="Q41" s="116"/>
      <c r="R41" s="116"/>
      <c r="S41" s="116"/>
      <c r="T41" s="117"/>
    </row>
    <row r="42" spans="1:20">
      <c r="A42" s="181"/>
      <c r="B42" s="118"/>
      <c r="C42" s="116"/>
      <c r="D42" s="116"/>
      <c r="E42" s="116"/>
      <c r="F42" s="116"/>
      <c r="G42" s="116"/>
      <c r="H42" s="116"/>
      <c r="I42" s="116"/>
      <c r="J42" s="116"/>
      <c r="K42" s="116"/>
      <c r="L42" s="116"/>
      <c r="M42" s="116"/>
      <c r="N42" s="116"/>
      <c r="O42" s="116"/>
      <c r="P42" s="116"/>
      <c r="Q42" s="116"/>
      <c r="R42" s="116"/>
      <c r="S42" s="116"/>
      <c r="T42" s="117"/>
    </row>
    <row r="43" spans="1:20">
      <c r="A43" s="181"/>
      <c r="B43" s="118"/>
      <c r="C43" s="116"/>
      <c r="D43" s="116"/>
      <c r="E43" s="116"/>
      <c r="F43" s="116"/>
      <c r="G43" s="116"/>
      <c r="H43" s="116"/>
      <c r="I43" s="116"/>
      <c r="J43" s="116"/>
      <c r="K43" s="116"/>
      <c r="L43" s="116"/>
      <c r="M43" s="116"/>
      <c r="N43" s="116"/>
      <c r="O43" s="116"/>
      <c r="P43" s="116"/>
      <c r="Q43" s="116"/>
      <c r="R43" s="116"/>
      <c r="S43" s="116"/>
      <c r="T43" s="117"/>
    </row>
    <row r="44" spans="1:20">
      <c r="A44" s="181"/>
      <c r="B44" s="118"/>
      <c r="C44" s="116"/>
      <c r="D44" s="116"/>
      <c r="E44" s="116"/>
      <c r="F44" s="116"/>
      <c r="G44" s="116"/>
      <c r="H44" s="116"/>
      <c r="I44" s="116"/>
      <c r="J44" s="116"/>
      <c r="K44" s="116"/>
      <c r="L44" s="116"/>
      <c r="M44" s="116"/>
      <c r="N44" s="116"/>
      <c r="O44" s="116"/>
      <c r="P44" s="116"/>
      <c r="Q44" s="116"/>
      <c r="R44" s="116"/>
      <c r="S44" s="116"/>
      <c r="T44" s="117"/>
    </row>
    <row r="45" spans="1:20">
      <c r="A45" s="181"/>
      <c r="B45" s="118"/>
      <c r="C45" s="116"/>
      <c r="D45" s="116"/>
      <c r="E45" s="116"/>
      <c r="F45" s="116"/>
      <c r="G45" s="116"/>
      <c r="H45" s="116"/>
      <c r="I45" s="116"/>
      <c r="J45" s="116"/>
      <c r="K45" s="116"/>
      <c r="L45" s="116"/>
      <c r="M45" s="116"/>
      <c r="N45" s="116"/>
      <c r="O45" s="116"/>
      <c r="P45" s="116"/>
      <c r="Q45" s="116"/>
      <c r="R45" s="116"/>
      <c r="S45" s="116"/>
      <c r="T45" s="117"/>
    </row>
    <row r="46" spans="1:20">
      <c r="A46" s="181"/>
      <c r="B46" s="118"/>
      <c r="C46" s="116"/>
      <c r="D46" s="116"/>
      <c r="E46" s="116"/>
      <c r="F46" s="116"/>
      <c r="G46" s="116"/>
      <c r="H46" s="116"/>
      <c r="I46" s="116"/>
      <c r="J46" s="116"/>
      <c r="K46" s="116"/>
      <c r="L46" s="116"/>
      <c r="M46" s="116"/>
      <c r="N46" s="116"/>
      <c r="O46" s="116"/>
      <c r="P46" s="116"/>
      <c r="Q46" s="116"/>
      <c r="R46" s="116"/>
      <c r="S46" s="116"/>
      <c r="T46" s="117"/>
    </row>
    <row r="47" spans="1:20">
      <c r="A47" s="181"/>
      <c r="B47" s="118"/>
      <c r="C47" s="116"/>
      <c r="D47" s="116"/>
      <c r="E47" s="116"/>
      <c r="F47" s="116"/>
      <c r="G47" s="116"/>
      <c r="H47" s="116"/>
      <c r="I47" s="116"/>
      <c r="J47" s="116"/>
      <c r="K47" s="116"/>
      <c r="L47" s="116"/>
      <c r="M47" s="116"/>
      <c r="N47" s="116"/>
      <c r="O47" s="116"/>
      <c r="P47" s="116"/>
      <c r="Q47" s="116"/>
      <c r="R47" s="116"/>
      <c r="S47" s="116"/>
      <c r="T47" s="117"/>
    </row>
    <row r="48" spans="1:20">
      <c r="A48" s="181"/>
      <c r="B48" s="118"/>
      <c r="C48" s="116"/>
      <c r="D48" s="116"/>
      <c r="E48" s="116"/>
      <c r="F48" s="116"/>
      <c r="G48" s="116"/>
      <c r="H48" s="116"/>
      <c r="I48" s="116"/>
      <c r="J48" s="116"/>
      <c r="K48" s="116"/>
      <c r="L48" s="116"/>
      <c r="M48" s="116"/>
      <c r="N48" s="116"/>
      <c r="O48" s="116"/>
      <c r="P48" s="116"/>
      <c r="Q48" s="116"/>
      <c r="R48" s="116"/>
      <c r="S48" s="116"/>
      <c r="T48" s="117"/>
    </row>
    <row r="49" spans="1:20">
      <c r="A49" s="181"/>
      <c r="B49" s="118"/>
      <c r="C49" s="116"/>
      <c r="D49" s="116"/>
      <c r="E49" s="116"/>
      <c r="F49" s="116"/>
      <c r="G49" s="116"/>
      <c r="H49" s="116"/>
      <c r="I49" s="116"/>
      <c r="J49" s="116"/>
      <c r="K49" s="116"/>
      <c r="L49" s="116"/>
      <c r="M49" s="116"/>
      <c r="N49" s="116"/>
      <c r="O49" s="116"/>
      <c r="P49" s="116"/>
      <c r="Q49" s="116"/>
      <c r="R49" s="116"/>
      <c r="S49" s="116"/>
      <c r="T49" s="117"/>
    </row>
    <row r="50" spans="1:20">
      <c r="A50" s="181"/>
      <c r="B50" s="118"/>
      <c r="C50" s="116"/>
      <c r="D50" s="116"/>
      <c r="E50" s="116"/>
      <c r="F50" s="116"/>
      <c r="G50" s="116"/>
      <c r="H50" s="116"/>
      <c r="I50" s="116"/>
      <c r="J50" s="116"/>
      <c r="K50" s="116"/>
      <c r="L50" s="116"/>
      <c r="M50" s="116"/>
      <c r="N50" s="116"/>
      <c r="O50" s="116"/>
      <c r="P50" s="116"/>
      <c r="Q50" s="116"/>
      <c r="R50" s="116"/>
      <c r="S50" s="116"/>
      <c r="T50" s="117"/>
    </row>
    <row r="51" spans="1:20">
      <c r="A51" s="181"/>
      <c r="B51" s="118"/>
      <c r="C51" s="116"/>
      <c r="D51" s="116"/>
      <c r="E51" s="116"/>
      <c r="F51" s="116"/>
      <c r="G51" s="116"/>
      <c r="H51" s="116"/>
      <c r="I51" s="116"/>
      <c r="J51" s="116"/>
      <c r="K51" s="116"/>
      <c r="L51" s="116"/>
      <c r="M51" s="116"/>
      <c r="N51" s="116"/>
      <c r="O51" s="116"/>
      <c r="P51" s="116"/>
      <c r="Q51" s="116"/>
      <c r="R51" s="116"/>
      <c r="S51" s="116"/>
      <c r="T51" s="117"/>
    </row>
    <row r="52" spans="1:20">
      <c r="A52" s="181"/>
      <c r="B52" s="118"/>
      <c r="C52" s="116"/>
      <c r="D52" s="116"/>
      <c r="E52" s="116"/>
      <c r="F52" s="116"/>
      <c r="G52" s="116"/>
      <c r="H52" s="116"/>
      <c r="I52" s="116"/>
      <c r="J52" s="116"/>
      <c r="K52" s="116"/>
      <c r="L52" s="116"/>
      <c r="M52" s="116"/>
      <c r="N52" s="116"/>
      <c r="O52" s="116"/>
      <c r="P52" s="116"/>
      <c r="Q52" s="116"/>
      <c r="R52" s="116"/>
      <c r="S52" s="116"/>
      <c r="T52" s="117"/>
    </row>
    <row r="53" spans="1:20">
      <c r="A53" s="181"/>
      <c r="B53" s="118"/>
      <c r="C53" s="116"/>
      <c r="D53" s="116"/>
      <c r="E53" s="116"/>
      <c r="F53" s="116"/>
      <c r="G53" s="116"/>
      <c r="H53" s="116"/>
      <c r="I53" s="116"/>
      <c r="J53" s="116"/>
      <c r="K53" s="116"/>
      <c r="L53" s="116"/>
      <c r="M53" s="116"/>
      <c r="N53" s="116"/>
      <c r="O53" s="116"/>
      <c r="P53" s="116"/>
      <c r="Q53" s="116"/>
      <c r="R53" s="116"/>
      <c r="S53" s="116"/>
      <c r="T53" s="117"/>
    </row>
    <row r="54" spans="1:20">
      <c r="A54" s="181"/>
      <c r="B54" s="118"/>
      <c r="C54" s="116"/>
      <c r="D54" s="116"/>
      <c r="E54" s="116"/>
      <c r="F54" s="116"/>
      <c r="G54" s="116"/>
      <c r="H54" s="116"/>
      <c r="I54" s="116"/>
      <c r="J54" s="116"/>
      <c r="K54" s="116"/>
      <c r="L54" s="116"/>
      <c r="M54" s="116"/>
      <c r="N54" s="116"/>
      <c r="O54" s="116"/>
      <c r="P54" s="116"/>
      <c r="Q54" s="116"/>
      <c r="R54" s="116"/>
      <c r="S54" s="116"/>
      <c r="T54" s="117"/>
    </row>
    <row r="55" spans="1:20">
      <c r="A55" s="181"/>
      <c r="B55" s="118"/>
      <c r="C55" s="116"/>
      <c r="D55" s="116"/>
      <c r="E55" s="116"/>
      <c r="F55" s="116"/>
      <c r="G55" s="116"/>
      <c r="H55" s="116"/>
      <c r="I55" s="116"/>
      <c r="J55" s="116"/>
      <c r="K55" s="116"/>
      <c r="L55" s="116"/>
      <c r="M55" s="116"/>
      <c r="N55" s="116"/>
      <c r="O55" s="116"/>
      <c r="P55" s="116"/>
      <c r="Q55" s="116"/>
      <c r="R55" s="116"/>
      <c r="S55" s="116"/>
      <c r="T55" s="117"/>
    </row>
    <row r="56" spans="1:20" ht="14.5" thickBot="1">
      <c r="A56" s="182"/>
      <c r="B56" s="122"/>
      <c r="C56" s="120"/>
      <c r="D56" s="120"/>
      <c r="E56" s="120"/>
      <c r="F56" s="120"/>
      <c r="G56" s="120"/>
      <c r="H56" s="120"/>
      <c r="I56" s="120"/>
      <c r="J56" s="120"/>
      <c r="K56" s="120"/>
      <c r="L56" s="120"/>
      <c r="M56" s="120"/>
      <c r="N56" s="120"/>
      <c r="O56" s="120"/>
      <c r="P56" s="120"/>
      <c r="Q56" s="120"/>
      <c r="R56" s="120"/>
      <c r="S56" s="120"/>
      <c r="T56" s="121"/>
    </row>
    <row r="57" spans="1:20">
      <c r="A57" s="186" t="s">
        <v>9</v>
      </c>
      <c r="B57" s="188" t="s">
        <v>10</v>
      </c>
      <c r="C57" s="189"/>
      <c r="D57" s="189"/>
      <c r="E57" s="189"/>
      <c r="F57" s="189"/>
      <c r="G57" s="189"/>
      <c r="H57" s="189"/>
      <c r="I57" s="189"/>
      <c r="J57" s="189"/>
      <c r="K57" s="189"/>
      <c r="L57" s="189"/>
      <c r="M57" s="189"/>
      <c r="N57" s="189"/>
      <c r="O57" s="189"/>
      <c r="P57" s="189"/>
      <c r="Q57" s="189"/>
      <c r="R57" s="189"/>
      <c r="S57" s="189"/>
      <c r="T57" s="190"/>
    </row>
    <row r="58" spans="1:20">
      <c r="A58" s="187"/>
      <c r="B58" s="191"/>
      <c r="C58" s="192"/>
      <c r="D58" s="192"/>
      <c r="E58" s="192"/>
      <c r="F58" s="192"/>
      <c r="G58" s="192"/>
      <c r="H58" s="192"/>
      <c r="I58" s="192"/>
      <c r="J58" s="192"/>
      <c r="K58" s="192"/>
      <c r="L58" s="192"/>
      <c r="M58" s="192"/>
      <c r="N58" s="192"/>
      <c r="O58" s="192"/>
      <c r="P58" s="192"/>
      <c r="Q58" s="192"/>
      <c r="R58" s="192"/>
      <c r="S58" s="192"/>
      <c r="T58" s="193"/>
    </row>
    <row r="59" spans="1:20" ht="14.5" thickBot="1">
      <c r="A59" s="179"/>
      <c r="B59" s="194"/>
      <c r="C59" s="195"/>
      <c r="D59" s="195"/>
      <c r="E59" s="195"/>
      <c r="F59" s="195"/>
      <c r="G59" s="195"/>
      <c r="H59" s="195"/>
      <c r="I59" s="195"/>
      <c r="J59" s="195"/>
      <c r="K59" s="195"/>
      <c r="L59" s="195"/>
      <c r="M59" s="195"/>
      <c r="N59" s="195"/>
      <c r="O59" s="195"/>
      <c r="P59" s="195"/>
      <c r="Q59" s="195"/>
      <c r="R59" s="195"/>
      <c r="S59" s="195"/>
      <c r="T59" s="196"/>
    </row>
    <row r="60" spans="1:20">
      <c r="A60" s="178" t="s">
        <v>11</v>
      </c>
      <c r="B60" s="123"/>
      <c r="C60" s="113"/>
      <c r="D60" s="113"/>
      <c r="E60" s="113"/>
      <c r="F60" s="113"/>
      <c r="G60" s="113"/>
      <c r="H60" s="113"/>
      <c r="I60" s="113"/>
      <c r="J60" s="113"/>
      <c r="K60" s="113"/>
      <c r="L60" s="113"/>
      <c r="M60" s="113"/>
      <c r="N60" s="113"/>
      <c r="O60" s="113"/>
      <c r="P60" s="113"/>
      <c r="Q60" s="113"/>
      <c r="R60" s="113"/>
      <c r="S60" s="113"/>
      <c r="T60" s="114"/>
    </row>
    <row r="61" spans="1:20">
      <c r="A61" s="197"/>
      <c r="B61" s="124" t="s">
        <v>12</v>
      </c>
      <c r="C61" s="116"/>
      <c r="D61" s="116"/>
      <c r="E61" s="116"/>
      <c r="F61" s="116"/>
      <c r="G61" s="116"/>
      <c r="H61" s="116"/>
      <c r="I61" s="116"/>
      <c r="J61" s="116"/>
      <c r="K61" s="116"/>
      <c r="L61" s="116"/>
      <c r="M61" s="116"/>
      <c r="N61" s="116"/>
      <c r="O61" s="116"/>
      <c r="P61" s="116"/>
      <c r="Q61" s="116"/>
      <c r="R61" s="116"/>
      <c r="S61" s="116"/>
      <c r="T61" s="117"/>
    </row>
    <row r="62" spans="1:20">
      <c r="A62" s="197"/>
      <c r="B62" s="124"/>
      <c r="C62" s="116"/>
      <c r="D62" s="116"/>
      <c r="E62" s="116"/>
      <c r="F62" s="116"/>
      <c r="G62" s="116"/>
      <c r="H62" s="116"/>
      <c r="I62" s="116"/>
      <c r="J62" s="116"/>
      <c r="K62" s="116"/>
      <c r="L62" s="116"/>
      <c r="M62" s="116"/>
      <c r="N62" s="116"/>
      <c r="O62" s="116"/>
      <c r="P62" s="116"/>
      <c r="Q62" s="116"/>
      <c r="R62" s="116"/>
      <c r="S62" s="116"/>
      <c r="T62" s="117"/>
    </row>
    <row r="63" spans="1:20">
      <c r="A63" s="187"/>
      <c r="B63" s="118"/>
      <c r="C63" s="116"/>
      <c r="D63" s="116"/>
      <c r="E63" s="116"/>
      <c r="F63" s="116"/>
      <c r="G63" s="116"/>
      <c r="H63" s="116"/>
      <c r="I63" s="116"/>
      <c r="J63" s="116"/>
      <c r="K63" s="116"/>
      <c r="L63" s="116"/>
      <c r="M63" s="116"/>
      <c r="N63" s="116"/>
      <c r="O63" s="116"/>
      <c r="P63" s="116"/>
      <c r="Q63" s="116"/>
      <c r="R63" s="116"/>
      <c r="S63" s="116"/>
      <c r="T63" s="117"/>
    </row>
    <row r="64" spans="1:20" ht="14.5" thickBot="1">
      <c r="A64" s="179"/>
      <c r="B64" s="122"/>
      <c r="C64" s="120"/>
      <c r="D64" s="120"/>
      <c r="E64" s="120"/>
      <c r="F64" s="120"/>
      <c r="G64" s="120"/>
      <c r="H64" s="120"/>
      <c r="I64" s="120"/>
      <c r="J64" s="120"/>
      <c r="K64" s="120"/>
      <c r="L64" s="120"/>
      <c r="M64" s="120"/>
      <c r="N64" s="120"/>
      <c r="O64" s="120"/>
      <c r="P64" s="120"/>
      <c r="Q64" s="120"/>
      <c r="R64" s="120"/>
      <c r="S64" s="120"/>
      <c r="T64" s="121"/>
    </row>
    <row r="65" spans="1:20">
      <c r="A65" s="178" t="s">
        <v>13</v>
      </c>
      <c r="B65" s="201" t="s">
        <v>497</v>
      </c>
      <c r="C65" s="189"/>
      <c r="D65" s="189"/>
      <c r="E65" s="189"/>
      <c r="F65" s="189"/>
      <c r="G65" s="189"/>
      <c r="H65" s="189"/>
      <c r="I65" s="189"/>
      <c r="J65" s="189"/>
      <c r="K65" s="189"/>
      <c r="L65" s="189"/>
      <c r="M65" s="189"/>
      <c r="N65" s="189"/>
      <c r="O65" s="189"/>
      <c r="P65" s="189"/>
      <c r="Q65" s="189"/>
      <c r="R65" s="189"/>
      <c r="S65" s="189"/>
      <c r="T65" s="190"/>
    </row>
    <row r="66" spans="1:20" ht="14.5" thickBot="1">
      <c r="A66" s="179"/>
      <c r="B66" s="194"/>
      <c r="C66" s="195"/>
      <c r="D66" s="195"/>
      <c r="E66" s="195"/>
      <c r="F66" s="195"/>
      <c r="G66" s="195"/>
      <c r="H66" s="195"/>
      <c r="I66" s="195"/>
      <c r="J66" s="195"/>
      <c r="K66" s="195"/>
      <c r="L66" s="195"/>
      <c r="M66" s="195"/>
      <c r="N66" s="195"/>
      <c r="O66" s="195"/>
      <c r="P66" s="195"/>
      <c r="Q66" s="195"/>
      <c r="R66" s="195"/>
      <c r="S66" s="195"/>
      <c r="T66" s="196"/>
    </row>
    <row r="67" spans="1:20">
      <c r="A67" s="180" t="s">
        <v>14</v>
      </c>
      <c r="B67" s="118"/>
      <c r="C67" s="116"/>
      <c r="D67" s="116"/>
      <c r="E67" s="116"/>
      <c r="F67" s="116"/>
      <c r="G67" s="116"/>
      <c r="H67" s="116"/>
      <c r="I67" s="116"/>
      <c r="J67" s="116"/>
      <c r="K67" s="116"/>
      <c r="L67" s="116"/>
      <c r="M67" s="116"/>
      <c r="N67" s="116"/>
      <c r="O67" s="116"/>
      <c r="P67" s="116"/>
      <c r="Q67" s="116"/>
      <c r="R67" s="116"/>
      <c r="S67" s="116"/>
      <c r="T67" s="117"/>
    </row>
    <row r="68" spans="1:20" ht="16.5">
      <c r="A68" s="181"/>
      <c r="B68" s="232" t="s">
        <v>503</v>
      </c>
      <c r="C68" s="214"/>
      <c r="D68" s="214"/>
      <c r="E68" s="214"/>
      <c r="F68" s="214"/>
      <c r="G68" s="214"/>
      <c r="H68" s="214"/>
      <c r="I68" s="214"/>
      <c r="J68" s="214"/>
      <c r="K68" s="214"/>
      <c r="L68" s="214"/>
      <c r="M68" s="214"/>
      <c r="N68" s="214"/>
      <c r="O68" s="214"/>
      <c r="P68" s="214"/>
      <c r="Q68" s="214"/>
      <c r="R68" s="214"/>
      <c r="S68" s="214"/>
      <c r="T68" s="215"/>
    </row>
    <row r="69" spans="1:20">
      <c r="A69" s="181"/>
      <c r="B69" s="118"/>
      <c r="C69" s="116"/>
      <c r="D69" s="116"/>
      <c r="E69" s="116"/>
      <c r="F69" s="116"/>
      <c r="G69" s="110"/>
      <c r="H69" s="110"/>
      <c r="I69" s="110"/>
      <c r="J69" s="110"/>
      <c r="K69" s="110"/>
      <c r="L69" s="110"/>
      <c r="M69" s="110"/>
      <c r="N69" s="116"/>
      <c r="O69" s="116"/>
      <c r="P69" s="116"/>
      <c r="Q69" s="116"/>
      <c r="R69" s="116"/>
      <c r="S69" s="116"/>
      <c r="T69" s="117"/>
    </row>
    <row r="70" spans="1:20">
      <c r="A70" s="181"/>
      <c r="B70" s="118"/>
      <c r="C70" s="116"/>
      <c r="D70" s="116"/>
      <c r="E70" s="116"/>
      <c r="F70" s="116"/>
      <c r="G70" s="110"/>
      <c r="H70" s="110"/>
      <c r="I70" s="110"/>
      <c r="J70" s="110"/>
      <c r="K70" s="110"/>
      <c r="L70" s="110"/>
      <c r="M70" s="110"/>
      <c r="N70" s="116"/>
      <c r="O70" s="116"/>
      <c r="P70" s="116"/>
      <c r="Q70" s="116"/>
      <c r="R70" s="116"/>
      <c r="S70" s="116"/>
      <c r="T70" s="117"/>
    </row>
    <row r="71" spans="1:20">
      <c r="A71" s="181"/>
      <c r="B71" s="118"/>
      <c r="C71" s="116"/>
      <c r="D71" s="116"/>
      <c r="E71" s="116"/>
      <c r="F71" s="116"/>
      <c r="G71" s="110"/>
      <c r="H71" s="110"/>
      <c r="I71" s="110"/>
      <c r="J71" s="110"/>
      <c r="K71" s="110"/>
      <c r="L71" s="110"/>
      <c r="M71" s="110"/>
      <c r="N71" s="116"/>
      <c r="O71" s="116"/>
      <c r="P71" s="116"/>
      <c r="Q71" s="116"/>
      <c r="R71" s="116"/>
      <c r="S71" s="116"/>
      <c r="T71" s="117"/>
    </row>
    <row r="72" spans="1:20">
      <c r="A72" s="181"/>
      <c r="B72" s="118"/>
      <c r="C72" s="116"/>
      <c r="D72" s="116"/>
      <c r="E72" s="116"/>
      <c r="F72" s="116"/>
      <c r="G72" s="116"/>
      <c r="H72" s="116"/>
      <c r="I72" s="116"/>
      <c r="J72" s="116"/>
      <c r="K72" s="116"/>
      <c r="L72" s="116"/>
      <c r="M72" s="116"/>
      <c r="N72" s="116"/>
      <c r="O72" s="116"/>
      <c r="P72" s="116"/>
      <c r="Q72" s="116"/>
      <c r="R72" s="116"/>
      <c r="S72" s="116"/>
      <c r="T72" s="117"/>
    </row>
    <row r="73" spans="1:20">
      <c r="A73" s="181"/>
      <c r="B73" s="118"/>
      <c r="C73" s="116"/>
      <c r="D73" s="116"/>
      <c r="E73" s="116"/>
      <c r="F73" s="116"/>
      <c r="G73" s="116"/>
      <c r="H73" s="116"/>
      <c r="I73" s="116"/>
      <c r="J73" s="116"/>
      <c r="K73" s="116"/>
      <c r="L73" s="116"/>
      <c r="M73" s="116"/>
      <c r="N73" s="116"/>
      <c r="O73" s="116"/>
      <c r="P73" s="116"/>
      <c r="Q73" s="116"/>
      <c r="R73" s="116"/>
      <c r="S73" s="116"/>
      <c r="T73" s="117"/>
    </row>
    <row r="74" spans="1:20">
      <c r="A74" s="181"/>
      <c r="B74" s="118"/>
      <c r="C74" s="116"/>
      <c r="D74" s="116"/>
      <c r="E74" s="116"/>
      <c r="F74" s="116"/>
      <c r="G74" s="116"/>
      <c r="H74" s="116"/>
      <c r="I74" s="116"/>
      <c r="J74" s="116"/>
      <c r="K74" s="116"/>
      <c r="L74" s="116"/>
      <c r="M74" s="116"/>
      <c r="N74" s="116"/>
      <c r="O74" s="116"/>
      <c r="P74" s="116"/>
      <c r="Q74" s="116"/>
      <c r="R74" s="116"/>
      <c r="S74" s="116"/>
      <c r="T74" s="117"/>
    </row>
    <row r="75" spans="1:20">
      <c r="A75" s="181"/>
      <c r="B75" s="118"/>
      <c r="C75" s="116"/>
      <c r="D75" s="116"/>
      <c r="E75" s="116"/>
      <c r="F75" s="116"/>
      <c r="G75" s="116"/>
      <c r="H75" s="116"/>
      <c r="I75" s="116"/>
      <c r="J75" s="116"/>
      <c r="K75" s="116"/>
      <c r="L75" s="116"/>
      <c r="M75" s="116"/>
      <c r="N75" s="116"/>
      <c r="O75" s="116"/>
      <c r="P75" s="116"/>
      <c r="Q75" s="116"/>
      <c r="R75" s="116"/>
      <c r="S75" s="116"/>
      <c r="T75" s="117"/>
    </row>
    <row r="76" spans="1:20">
      <c r="A76" s="181"/>
      <c r="B76" s="118"/>
      <c r="C76" s="116"/>
      <c r="D76" s="116"/>
      <c r="E76" s="116"/>
      <c r="F76" s="116"/>
      <c r="G76" s="116"/>
      <c r="H76" s="116"/>
      <c r="I76" s="116"/>
      <c r="J76" s="116"/>
      <c r="K76" s="116"/>
      <c r="L76" s="116"/>
      <c r="M76" s="116"/>
      <c r="N76" s="116"/>
      <c r="O76" s="116"/>
      <c r="P76" s="116"/>
      <c r="Q76" s="116"/>
      <c r="R76" s="116"/>
      <c r="S76" s="116"/>
      <c r="T76" s="117"/>
    </row>
    <row r="77" spans="1:20">
      <c r="A77" s="181"/>
      <c r="B77" s="118"/>
      <c r="C77" s="116"/>
      <c r="D77" s="116"/>
      <c r="E77" s="116"/>
      <c r="F77" s="116"/>
      <c r="G77" s="116"/>
      <c r="H77" s="116"/>
      <c r="I77" s="116"/>
      <c r="J77" s="116"/>
      <c r="K77" s="116"/>
      <c r="L77" s="116"/>
      <c r="M77" s="116"/>
      <c r="N77" s="116"/>
      <c r="O77" s="116"/>
      <c r="P77" s="116"/>
      <c r="Q77" s="116"/>
      <c r="R77" s="116"/>
      <c r="S77" s="116"/>
      <c r="T77" s="117"/>
    </row>
    <row r="78" spans="1:20">
      <c r="A78" s="181"/>
      <c r="B78" s="118"/>
      <c r="C78" s="116"/>
      <c r="D78" s="116"/>
      <c r="E78" s="116"/>
      <c r="F78" s="116"/>
      <c r="G78" s="116"/>
      <c r="H78" s="116"/>
      <c r="I78" s="116"/>
      <c r="J78" s="116"/>
      <c r="K78" s="116"/>
      <c r="L78" s="116"/>
      <c r="M78" s="116"/>
      <c r="N78" s="116"/>
      <c r="O78" s="116"/>
      <c r="P78" s="116"/>
      <c r="Q78" s="116"/>
      <c r="R78" s="116"/>
      <c r="S78" s="116"/>
      <c r="T78" s="117"/>
    </row>
    <row r="79" spans="1:20">
      <c r="A79" s="181"/>
      <c r="B79" s="118"/>
      <c r="C79" s="116"/>
      <c r="D79" s="116"/>
      <c r="E79" s="116"/>
      <c r="F79" s="116"/>
      <c r="G79" s="116"/>
      <c r="H79" s="116"/>
      <c r="I79" s="116"/>
      <c r="J79" s="116"/>
      <c r="K79" s="116"/>
      <c r="L79" s="116"/>
      <c r="M79" s="116"/>
      <c r="N79" s="116"/>
      <c r="O79" s="116"/>
      <c r="P79" s="116"/>
      <c r="Q79" s="116"/>
      <c r="R79" s="116"/>
      <c r="S79" s="116"/>
      <c r="T79" s="117"/>
    </row>
    <row r="80" spans="1:20">
      <c r="A80" s="181"/>
      <c r="B80" s="118"/>
      <c r="C80" s="116"/>
      <c r="D80" s="116"/>
      <c r="E80" s="116"/>
      <c r="F80" s="116"/>
      <c r="G80" s="116"/>
      <c r="H80" s="116"/>
      <c r="I80" s="116"/>
      <c r="J80" s="116"/>
      <c r="K80" s="116"/>
      <c r="L80" s="116"/>
      <c r="M80" s="116"/>
      <c r="N80" s="116"/>
      <c r="O80" s="116"/>
      <c r="P80" s="116"/>
      <c r="Q80" s="116"/>
      <c r="R80" s="116"/>
      <c r="S80" s="116"/>
      <c r="T80" s="117"/>
    </row>
    <row r="81" spans="1:20">
      <c r="A81" s="181"/>
      <c r="B81" s="118"/>
      <c r="C81" s="116"/>
      <c r="D81" s="116"/>
      <c r="E81" s="116"/>
      <c r="F81" s="116"/>
      <c r="G81" s="116"/>
      <c r="H81" s="116"/>
      <c r="I81" s="116"/>
      <c r="J81" s="116"/>
      <c r="K81" s="116"/>
      <c r="L81" s="116"/>
      <c r="M81" s="116"/>
      <c r="N81" s="116"/>
      <c r="O81" s="116"/>
      <c r="P81" s="116"/>
      <c r="Q81" s="116"/>
      <c r="R81" s="116"/>
      <c r="S81" s="116"/>
      <c r="T81" s="117"/>
    </row>
    <row r="82" spans="1:20">
      <c r="A82" s="181"/>
      <c r="B82" s="118"/>
      <c r="C82" s="116"/>
      <c r="D82" s="116"/>
      <c r="E82" s="116"/>
      <c r="F82" s="116"/>
      <c r="G82" s="116"/>
      <c r="H82" s="116"/>
      <c r="I82" s="116"/>
      <c r="J82" s="116"/>
      <c r="K82" s="116"/>
      <c r="L82" s="116"/>
      <c r="M82" s="116"/>
      <c r="N82" s="116"/>
      <c r="O82" s="116"/>
      <c r="P82" s="116"/>
      <c r="Q82" s="116"/>
      <c r="R82" s="116"/>
      <c r="S82" s="116"/>
      <c r="T82" s="117"/>
    </row>
    <row r="83" spans="1:20">
      <c r="A83" s="181"/>
      <c r="B83" s="118"/>
      <c r="C83" s="116"/>
      <c r="D83" s="116"/>
      <c r="E83" s="116"/>
      <c r="F83" s="116"/>
      <c r="G83" s="116"/>
      <c r="H83" s="116"/>
      <c r="I83" s="116"/>
      <c r="J83" s="116"/>
      <c r="K83" s="116"/>
      <c r="L83" s="116"/>
      <c r="M83" s="116"/>
      <c r="N83" s="116"/>
      <c r="O83" s="116"/>
      <c r="P83" s="116"/>
      <c r="Q83" s="116"/>
      <c r="R83" s="116"/>
      <c r="S83" s="116"/>
      <c r="T83" s="117"/>
    </row>
    <row r="84" spans="1:20">
      <c r="A84" s="181"/>
      <c r="B84" s="118"/>
      <c r="C84" s="116"/>
      <c r="D84" s="116"/>
      <c r="E84" s="116"/>
      <c r="F84" s="116"/>
      <c r="G84" s="116"/>
      <c r="H84" s="116"/>
      <c r="I84" s="116"/>
      <c r="J84" s="116"/>
      <c r="K84" s="116"/>
      <c r="L84" s="116"/>
      <c r="M84" s="116"/>
      <c r="N84" s="116"/>
      <c r="O84" s="116"/>
      <c r="P84" s="116"/>
      <c r="Q84" s="116"/>
      <c r="R84" s="116"/>
      <c r="S84" s="116"/>
      <c r="T84" s="117"/>
    </row>
    <row r="85" spans="1:20">
      <c r="A85" s="181"/>
      <c r="B85" s="118" t="s">
        <v>15</v>
      </c>
      <c r="C85" s="116"/>
      <c r="D85" s="116"/>
      <c r="E85" s="116"/>
      <c r="F85" s="116"/>
      <c r="G85" s="116"/>
      <c r="H85" s="116"/>
      <c r="I85" s="116"/>
      <c r="J85" s="116"/>
      <c r="K85" s="116"/>
      <c r="L85" s="116"/>
      <c r="M85" s="116"/>
      <c r="N85" s="116"/>
      <c r="O85" s="116"/>
      <c r="P85" s="116"/>
      <c r="Q85" s="116"/>
      <c r="R85" s="116"/>
      <c r="S85" s="116"/>
      <c r="T85" s="117"/>
    </row>
    <row r="86" spans="1:20">
      <c r="A86" s="181"/>
      <c r="B86" s="118"/>
      <c r="C86" s="116"/>
      <c r="D86" s="116"/>
      <c r="E86" s="116"/>
      <c r="F86" s="116"/>
      <c r="G86" s="116"/>
      <c r="H86" s="116"/>
      <c r="I86" s="116"/>
      <c r="J86" s="116"/>
      <c r="K86" s="116"/>
      <c r="L86" s="116"/>
      <c r="M86" s="116"/>
      <c r="N86" s="116"/>
      <c r="O86" s="116"/>
      <c r="P86" s="116"/>
      <c r="Q86" s="116"/>
      <c r="R86" s="116"/>
      <c r="S86" s="116"/>
      <c r="T86" s="117"/>
    </row>
    <row r="87" spans="1:20">
      <c r="A87" s="181"/>
      <c r="B87" s="118"/>
      <c r="C87" s="116"/>
      <c r="D87" s="116"/>
      <c r="E87" s="116"/>
      <c r="F87" s="116"/>
      <c r="G87" s="116"/>
      <c r="H87" s="116"/>
      <c r="I87" s="116"/>
      <c r="J87" s="116"/>
      <c r="K87" s="116"/>
      <c r="L87" s="116"/>
      <c r="M87" s="116"/>
      <c r="N87" s="116"/>
      <c r="O87" s="116"/>
      <c r="P87" s="116"/>
      <c r="Q87" s="116"/>
      <c r="R87" s="116"/>
      <c r="S87" s="116"/>
      <c r="T87" s="117"/>
    </row>
    <row r="88" spans="1:20">
      <c r="A88" s="181"/>
      <c r="B88" s="118"/>
      <c r="C88" s="116"/>
      <c r="D88" s="116"/>
      <c r="E88" s="116"/>
      <c r="F88" s="116"/>
      <c r="G88" s="116"/>
      <c r="H88" s="116"/>
      <c r="I88" s="116"/>
      <c r="J88" s="116"/>
      <c r="K88" s="116"/>
      <c r="L88" s="116"/>
      <c r="M88" s="116"/>
      <c r="N88" s="116"/>
      <c r="O88" s="116"/>
      <c r="P88" s="116"/>
      <c r="Q88" s="116"/>
      <c r="R88" s="116"/>
      <c r="S88" s="116"/>
      <c r="T88" s="117"/>
    </row>
    <row r="89" spans="1:20">
      <c r="A89" s="181"/>
      <c r="B89" s="118"/>
      <c r="C89" s="116"/>
      <c r="D89" s="116"/>
      <c r="E89" s="116"/>
      <c r="F89" s="116"/>
      <c r="G89" s="116"/>
      <c r="H89" s="116"/>
      <c r="I89" s="116"/>
      <c r="J89" s="116"/>
      <c r="K89" s="116"/>
      <c r="L89" s="116"/>
      <c r="M89" s="116"/>
      <c r="N89" s="116"/>
      <c r="O89" s="116"/>
      <c r="P89" s="116"/>
      <c r="Q89" s="116"/>
      <c r="R89" s="116"/>
      <c r="S89" s="116"/>
      <c r="T89" s="117"/>
    </row>
    <row r="90" spans="1:20">
      <c r="A90" s="181"/>
      <c r="B90" s="118"/>
      <c r="C90" s="116"/>
      <c r="D90" s="116"/>
      <c r="E90" s="116"/>
      <c r="F90" s="116"/>
      <c r="G90" s="116"/>
      <c r="H90" s="116"/>
      <c r="I90" s="116"/>
      <c r="J90" s="116"/>
      <c r="K90" s="116"/>
      <c r="L90" s="116"/>
      <c r="M90" s="116"/>
      <c r="N90" s="116"/>
      <c r="O90" s="116"/>
      <c r="P90" s="116"/>
      <c r="Q90" s="116"/>
      <c r="R90" s="116"/>
      <c r="S90" s="116"/>
      <c r="T90" s="117"/>
    </row>
    <row r="91" spans="1:20">
      <c r="A91" s="181"/>
      <c r="B91" s="118"/>
      <c r="C91" s="116"/>
      <c r="D91" s="116"/>
      <c r="E91" s="116"/>
      <c r="F91" s="116"/>
      <c r="G91" s="116"/>
      <c r="H91" s="116"/>
      <c r="I91" s="116"/>
      <c r="J91" s="116"/>
      <c r="K91" s="116"/>
      <c r="L91" s="116"/>
      <c r="M91" s="116"/>
      <c r="N91" s="116"/>
      <c r="O91" s="116"/>
      <c r="P91" s="116"/>
      <c r="Q91" s="116"/>
      <c r="R91" s="116"/>
      <c r="S91" s="116"/>
      <c r="T91" s="117"/>
    </row>
    <row r="92" spans="1:20">
      <c r="A92" s="181"/>
      <c r="B92" s="118"/>
      <c r="C92" s="116"/>
      <c r="D92" s="116"/>
      <c r="E92" s="116"/>
      <c r="F92" s="116"/>
      <c r="G92" s="116"/>
      <c r="H92" s="116"/>
      <c r="I92" s="116"/>
      <c r="J92" s="116"/>
      <c r="K92" s="116"/>
      <c r="L92" s="116"/>
      <c r="M92" s="116"/>
      <c r="N92" s="116"/>
      <c r="O92" s="116"/>
      <c r="P92" s="116"/>
      <c r="Q92" s="116"/>
      <c r="R92" s="116"/>
      <c r="S92" s="116"/>
      <c r="T92" s="117"/>
    </row>
    <row r="93" spans="1:20">
      <c r="A93" s="181"/>
      <c r="B93" s="118"/>
      <c r="C93" s="116"/>
      <c r="D93" s="116"/>
      <c r="E93" s="116"/>
      <c r="F93" s="116"/>
      <c r="G93" s="116"/>
      <c r="H93" s="116"/>
      <c r="I93" s="116"/>
      <c r="J93" s="116"/>
      <c r="K93" s="116"/>
      <c r="L93" s="116"/>
      <c r="M93" s="116"/>
      <c r="N93" s="116"/>
      <c r="O93" s="116"/>
      <c r="P93" s="116"/>
      <c r="Q93" s="116"/>
      <c r="R93" s="116"/>
      <c r="S93" s="116"/>
      <c r="T93" s="117"/>
    </row>
    <row r="94" spans="1:20">
      <c r="A94" s="181"/>
      <c r="B94" s="125"/>
      <c r="C94" s="126"/>
      <c r="D94" s="126"/>
      <c r="E94" s="126"/>
      <c r="F94" s="126"/>
      <c r="G94" s="126"/>
      <c r="H94" s="126"/>
      <c r="I94" s="126"/>
      <c r="J94" s="126"/>
      <c r="K94" s="126"/>
      <c r="L94" s="126"/>
      <c r="M94" s="126"/>
      <c r="N94" s="126"/>
      <c r="O94" s="126"/>
      <c r="P94" s="126"/>
      <c r="Q94" s="126"/>
      <c r="R94" s="126"/>
      <c r="S94" s="126"/>
      <c r="T94" s="127"/>
    </row>
    <row r="95" spans="1:20">
      <c r="A95" s="181"/>
      <c r="B95" s="202" t="s">
        <v>498</v>
      </c>
      <c r="C95" s="203"/>
      <c r="D95" s="203"/>
      <c r="E95" s="203"/>
      <c r="F95" s="203"/>
      <c r="G95" s="203"/>
      <c r="H95" s="203"/>
      <c r="I95" s="203"/>
      <c r="J95" s="203"/>
      <c r="K95" s="203"/>
      <c r="L95" s="203"/>
      <c r="M95" s="203"/>
      <c r="N95" s="203"/>
      <c r="O95" s="203"/>
      <c r="P95" s="203"/>
      <c r="Q95" s="203"/>
      <c r="R95" s="203"/>
      <c r="S95" s="203"/>
      <c r="T95" s="204"/>
    </row>
    <row r="96" spans="1:20">
      <c r="A96" s="181"/>
      <c r="B96" s="205"/>
      <c r="C96" s="206"/>
      <c r="D96" s="206"/>
      <c r="E96" s="206"/>
      <c r="F96" s="206"/>
      <c r="G96" s="206"/>
      <c r="H96" s="206"/>
      <c r="I96" s="206"/>
      <c r="J96" s="206"/>
      <c r="K96" s="206"/>
      <c r="L96" s="206"/>
      <c r="M96" s="206"/>
      <c r="N96" s="206"/>
      <c r="O96" s="206"/>
      <c r="P96" s="206"/>
      <c r="Q96" s="206"/>
      <c r="R96" s="206"/>
      <c r="S96" s="206"/>
      <c r="T96" s="207"/>
    </row>
    <row r="97" spans="1:20">
      <c r="A97" s="181"/>
      <c r="B97" s="202" t="s">
        <v>461</v>
      </c>
      <c r="C97" s="231"/>
      <c r="D97" s="231"/>
      <c r="E97" s="231"/>
      <c r="F97" s="231"/>
      <c r="G97" s="231"/>
      <c r="H97" s="231"/>
      <c r="I97" s="231"/>
      <c r="J97" s="231"/>
      <c r="K97" s="231"/>
      <c r="L97" s="231"/>
      <c r="M97" s="231"/>
      <c r="N97" s="231"/>
      <c r="O97" s="231"/>
      <c r="P97" s="231"/>
      <c r="Q97" s="231"/>
      <c r="R97" s="231"/>
      <c r="S97" s="231"/>
      <c r="T97" s="204"/>
    </row>
    <row r="98" spans="1:20" ht="14.5" thickBot="1">
      <c r="A98" s="182"/>
      <c r="B98" s="194"/>
      <c r="C98" s="195"/>
      <c r="D98" s="195"/>
      <c r="E98" s="195"/>
      <c r="F98" s="195"/>
      <c r="G98" s="195"/>
      <c r="H98" s="195"/>
      <c r="I98" s="195"/>
      <c r="J98" s="195"/>
      <c r="K98" s="195"/>
      <c r="L98" s="195"/>
      <c r="M98" s="195"/>
      <c r="N98" s="195"/>
      <c r="O98" s="195"/>
      <c r="P98" s="195"/>
      <c r="Q98" s="195"/>
      <c r="R98" s="195"/>
      <c r="S98" s="195"/>
      <c r="T98" s="196"/>
    </row>
    <row r="99" spans="1:20">
      <c r="A99" s="110"/>
      <c r="B99" s="110"/>
      <c r="C99" s="110"/>
      <c r="D99" s="110"/>
      <c r="E99" s="110"/>
      <c r="F99" s="110"/>
      <c r="G99" s="110"/>
      <c r="H99" s="110"/>
      <c r="I99" s="110"/>
      <c r="J99" s="110"/>
      <c r="K99" s="110"/>
      <c r="L99" s="110"/>
      <c r="M99" s="110"/>
      <c r="N99" s="110"/>
      <c r="O99" s="110"/>
      <c r="P99" s="110"/>
      <c r="Q99" s="110"/>
      <c r="R99" s="110"/>
      <c r="S99" s="110"/>
      <c r="T99" s="110"/>
    </row>
    <row r="100" spans="1:20" ht="14.5" thickBot="1">
      <c r="A100" s="110"/>
      <c r="B100" s="110"/>
      <c r="C100" s="110"/>
      <c r="D100" s="110"/>
      <c r="E100" s="110"/>
      <c r="F100" s="110"/>
      <c r="G100" s="110"/>
      <c r="H100" s="110"/>
      <c r="I100" s="110"/>
      <c r="J100" s="110"/>
      <c r="K100" s="110"/>
      <c r="L100" s="110"/>
      <c r="M100" s="110"/>
      <c r="N100" s="110"/>
      <c r="O100" s="110"/>
      <c r="P100" s="110"/>
      <c r="Q100" s="110"/>
      <c r="R100" s="110"/>
      <c r="S100" s="110"/>
      <c r="T100" s="110"/>
    </row>
    <row r="101" spans="1:20" ht="15.5" thickBot="1">
      <c r="A101" s="110"/>
      <c r="B101" s="223" t="s">
        <v>16</v>
      </c>
      <c r="C101" s="224"/>
      <c r="D101" s="224"/>
      <c r="E101" s="224"/>
      <c r="F101" s="224"/>
      <c r="G101" s="224"/>
      <c r="H101" s="224"/>
      <c r="I101" s="224"/>
      <c r="J101" s="224"/>
      <c r="K101" s="224"/>
      <c r="L101" s="224"/>
      <c r="M101" s="224"/>
      <c r="N101" s="224"/>
      <c r="O101" s="224"/>
      <c r="P101" s="224"/>
      <c r="Q101" s="224"/>
      <c r="R101" s="224"/>
      <c r="S101" s="224"/>
      <c r="T101" s="225"/>
    </row>
    <row r="102" spans="1:20">
      <c r="A102" s="226" t="s">
        <v>6</v>
      </c>
      <c r="B102" s="111" t="s">
        <v>17</v>
      </c>
      <c r="C102" s="112" t="s">
        <v>18</v>
      </c>
      <c r="D102" s="116"/>
      <c r="E102" s="116"/>
      <c r="F102" s="116"/>
      <c r="G102" s="116"/>
      <c r="H102" s="116"/>
      <c r="I102" s="116"/>
      <c r="J102" s="116"/>
      <c r="K102" s="116"/>
      <c r="L102" s="116"/>
      <c r="M102" s="116"/>
      <c r="N102" s="116"/>
      <c r="O102" s="116"/>
      <c r="P102" s="116"/>
      <c r="Q102" s="116"/>
      <c r="R102" s="116"/>
      <c r="S102" s="116"/>
      <c r="T102" s="117"/>
    </row>
    <row r="103" spans="1:20">
      <c r="A103" s="227"/>
      <c r="B103" s="128"/>
      <c r="C103" s="116" t="s">
        <v>19</v>
      </c>
      <c r="D103" s="116"/>
      <c r="E103" s="116"/>
      <c r="F103" s="116"/>
      <c r="G103" s="116"/>
      <c r="H103" s="116"/>
      <c r="I103" s="116"/>
      <c r="J103" s="116"/>
      <c r="K103" s="116"/>
      <c r="L103" s="116"/>
      <c r="M103" s="116"/>
      <c r="N103" s="116"/>
      <c r="O103" s="116"/>
      <c r="P103" s="116"/>
      <c r="Q103" s="116"/>
      <c r="R103" s="116"/>
      <c r="S103" s="116"/>
      <c r="T103" s="117"/>
    </row>
    <row r="104" spans="1:20">
      <c r="A104" s="227"/>
      <c r="B104" s="128"/>
      <c r="C104" s="116"/>
      <c r="D104" s="116"/>
      <c r="E104" s="116"/>
      <c r="F104" s="116"/>
      <c r="G104" s="116"/>
      <c r="H104" s="116"/>
      <c r="I104" s="116"/>
      <c r="J104" s="116"/>
      <c r="K104" s="116"/>
      <c r="L104" s="116"/>
      <c r="M104" s="116"/>
      <c r="N104" s="116"/>
      <c r="O104" s="116"/>
      <c r="P104" s="116"/>
      <c r="Q104" s="116"/>
      <c r="R104" s="116"/>
      <c r="S104" s="116"/>
      <c r="T104" s="117"/>
    </row>
    <row r="105" spans="1:20">
      <c r="A105" s="227"/>
      <c r="B105" s="128"/>
      <c r="C105" s="116"/>
      <c r="D105" s="116"/>
      <c r="E105" s="116"/>
      <c r="F105" s="116"/>
      <c r="G105" s="116"/>
      <c r="H105" s="116"/>
      <c r="I105" s="116"/>
      <c r="J105" s="116"/>
      <c r="K105" s="116"/>
      <c r="L105" s="116"/>
      <c r="M105" s="116"/>
      <c r="N105" s="116"/>
      <c r="O105" s="116"/>
      <c r="P105" s="116"/>
      <c r="Q105" s="116"/>
      <c r="R105" s="116"/>
      <c r="S105" s="116"/>
      <c r="T105" s="117"/>
    </row>
    <row r="106" spans="1:20">
      <c r="A106" s="227"/>
      <c r="B106" s="128"/>
      <c r="C106" s="116"/>
      <c r="D106" s="116"/>
      <c r="E106" s="116"/>
      <c r="F106" s="116"/>
      <c r="G106" s="116"/>
      <c r="H106" s="116"/>
      <c r="I106" s="116"/>
      <c r="J106" s="116"/>
      <c r="K106" s="116"/>
      <c r="L106" s="116"/>
      <c r="M106" s="116"/>
      <c r="N106" s="116"/>
      <c r="O106" s="116"/>
      <c r="P106" s="116"/>
      <c r="Q106" s="116"/>
      <c r="R106" s="116"/>
      <c r="S106" s="116"/>
      <c r="T106" s="117"/>
    </row>
    <row r="107" spans="1:20">
      <c r="A107" s="227"/>
      <c r="B107" s="128"/>
      <c r="C107" s="116"/>
      <c r="D107" s="116"/>
      <c r="E107" s="116"/>
      <c r="F107" s="116"/>
      <c r="G107" s="116"/>
      <c r="H107" s="116"/>
      <c r="I107" s="116"/>
      <c r="J107" s="116"/>
      <c r="K107" s="116"/>
      <c r="L107" s="116"/>
      <c r="M107" s="116"/>
      <c r="N107" s="116"/>
      <c r="O107" s="116"/>
      <c r="P107" s="116"/>
      <c r="Q107" s="116"/>
      <c r="R107" s="116"/>
      <c r="S107" s="116"/>
      <c r="T107" s="117"/>
    </row>
    <row r="108" spans="1:20">
      <c r="A108" s="227"/>
      <c r="B108" s="128"/>
      <c r="C108" s="116"/>
      <c r="D108" s="116"/>
      <c r="E108" s="116"/>
      <c r="F108" s="116"/>
      <c r="G108" s="116"/>
      <c r="H108" s="116"/>
      <c r="I108" s="116"/>
      <c r="J108" s="116"/>
      <c r="K108" s="116"/>
      <c r="L108" s="116"/>
      <c r="M108" s="116"/>
      <c r="N108" s="116"/>
      <c r="O108" s="116"/>
      <c r="P108" s="116"/>
      <c r="Q108" s="116"/>
      <c r="R108" s="116"/>
      <c r="S108" s="116"/>
      <c r="T108" s="117"/>
    </row>
    <row r="109" spans="1:20">
      <c r="A109" s="227"/>
      <c r="B109" s="128"/>
      <c r="C109" s="116"/>
      <c r="D109" s="116"/>
      <c r="E109" s="116"/>
      <c r="F109" s="116"/>
      <c r="G109" s="116"/>
      <c r="H109" s="116"/>
      <c r="I109" s="116"/>
      <c r="J109" s="116"/>
      <c r="K109" s="116"/>
      <c r="L109" s="116"/>
      <c r="M109" s="116"/>
      <c r="N109" s="116"/>
      <c r="O109" s="116"/>
      <c r="P109" s="116"/>
      <c r="Q109" s="116"/>
      <c r="R109" s="116"/>
      <c r="S109" s="116"/>
      <c r="T109" s="117"/>
    </row>
    <row r="110" spans="1:20">
      <c r="A110" s="227"/>
      <c r="B110" s="128"/>
      <c r="C110" s="116"/>
      <c r="D110" s="116"/>
      <c r="E110" s="116"/>
      <c r="F110" s="116"/>
      <c r="G110" s="116"/>
      <c r="H110" s="116"/>
      <c r="I110" s="116"/>
      <c r="J110" s="116"/>
      <c r="K110" s="116"/>
      <c r="L110" s="116"/>
      <c r="M110" s="116"/>
      <c r="N110" s="116"/>
      <c r="O110" s="116"/>
      <c r="P110" s="116"/>
      <c r="Q110" s="116"/>
      <c r="R110" s="116"/>
      <c r="S110" s="116"/>
      <c r="T110" s="117"/>
    </row>
    <row r="111" spans="1:20">
      <c r="A111" s="227"/>
      <c r="B111" s="128"/>
      <c r="C111" s="116"/>
      <c r="D111" s="116"/>
      <c r="E111" s="116"/>
      <c r="F111" s="116"/>
      <c r="G111" s="116"/>
      <c r="H111" s="116"/>
      <c r="I111" s="116"/>
      <c r="J111" s="116"/>
      <c r="K111" s="116"/>
      <c r="L111" s="116"/>
      <c r="M111" s="116"/>
      <c r="N111" s="116"/>
      <c r="O111" s="116"/>
      <c r="P111" s="116"/>
      <c r="Q111" s="116"/>
      <c r="R111" s="116"/>
      <c r="S111" s="116"/>
      <c r="T111" s="117"/>
    </row>
    <row r="112" spans="1:20">
      <c r="A112" s="227"/>
      <c r="B112" s="128"/>
      <c r="C112" s="116"/>
      <c r="D112" s="116"/>
      <c r="E112" s="116"/>
      <c r="F112" s="116"/>
      <c r="G112" s="116"/>
      <c r="H112" s="116"/>
      <c r="I112" s="116"/>
      <c r="J112" s="116"/>
      <c r="K112" s="116"/>
      <c r="L112" s="116"/>
      <c r="M112" s="116"/>
      <c r="N112" s="116"/>
      <c r="O112" s="116"/>
      <c r="P112" s="116"/>
      <c r="Q112" s="116"/>
      <c r="R112" s="116"/>
      <c r="S112" s="116"/>
      <c r="T112" s="117"/>
    </row>
    <row r="113" spans="1:20">
      <c r="A113" s="227"/>
      <c r="B113" s="128"/>
      <c r="C113" s="116"/>
      <c r="D113" s="116"/>
      <c r="E113" s="116"/>
      <c r="F113" s="116"/>
      <c r="G113" s="116"/>
      <c r="H113" s="116"/>
      <c r="I113" s="116"/>
      <c r="J113" s="116"/>
      <c r="K113" s="116"/>
      <c r="L113" s="116"/>
      <c r="M113" s="116"/>
      <c r="N113" s="116"/>
      <c r="O113" s="116"/>
      <c r="P113" s="116"/>
      <c r="Q113" s="116"/>
      <c r="R113" s="116"/>
      <c r="S113" s="116"/>
      <c r="T113" s="117"/>
    </row>
    <row r="114" spans="1:20">
      <c r="A114" s="227"/>
      <c r="B114" s="128"/>
      <c r="C114" s="116"/>
      <c r="D114" s="116"/>
      <c r="E114" s="116"/>
      <c r="F114" s="116"/>
      <c r="G114" s="116"/>
      <c r="H114" s="116"/>
      <c r="I114" s="116"/>
      <c r="J114" s="116"/>
      <c r="K114" s="116"/>
      <c r="L114" s="116"/>
      <c r="M114" s="116"/>
      <c r="N114" s="116"/>
      <c r="O114" s="116"/>
      <c r="P114" s="116"/>
      <c r="Q114" s="116"/>
      <c r="R114" s="116"/>
      <c r="S114" s="116"/>
      <c r="T114" s="117"/>
    </row>
    <row r="115" spans="1:20">
      <c r="A115" s="227"/>
      <c r="B115" s="128"/>
      <c r="C115" s="116"/>
      <c r="D115" s="116"/>
      <c r="E115" s="116"/>
      <c r="F115" s="116"/>
      <c r="G115" s="116"/>
      <c r="H115" s="116"/>
      <c r="I115" s="116"/>
      <c r="J115" s="116"/>
      <c r="K115" s="116"/>
      <c r="L115" s="116"/>
      <c r="M115" s="116"/>
      <c r="N115" s="116"/>
      <c r="O115" s="116"/>
      <c r="P115" s="116"/>
      <c r="Q115" s="116"/>
      <c r="R115" s="116"/>
      <c r="S115" s="116"/>
      <c r="T115" s="117"/>
    </row>
    <row r="116" spans="1:20">
      <c r="A116" s="227"/>
      <c r="B116" s="128"/>
      <c r="C116" s="116"/>
      <c r="D116" s="116"/>
      <c r="E116" s="116"/>
      <c r="F116" s="116"/>
      <c r="G116" s="116"/>
      <c r="H116" s="116"/>
      <c r="I116" s="116"/>
      <c r="J116" s="116"/>
      <c r="K116" s="116"/>
      <c r="L116" s="116"/>
      <c r="M116" s="116"/>
      <c r="N116" s="116"/>
      <c r="O116" s="116"/>
      <c r="P116" s="116"/>
      <c r="Q116" s="116"/>
      <c r="R116" s="116"/>
      <c r="S116" s="116"/>
      <c r="T116" s="117"/>
    </row>
    <row r="117" spans="1:20">
      <c r="A117" s="227"/>
      <c r="B117" s="128"/>
      <c r="C117" s="116"/>
      <c r="D117" s="116"/>
      <c r="E117" s="116"/>
      <c r="F117" s="116"/>
      <c r="G117" s="116"/>
      <c r="H117" s="116"/>
      <c r="I117" s="116"/>
      <c r="J117" s="116"/>
      <c r="K117" s="116"/>
      <c r="L117" s="116"/>
      <c r="M117" s="116"/>
      <c r="N117" s="116"/>
      <c r="O117" s="116"/>
      <c r="P117" s="116"/>
      <c r="Q117" s="116"/>
      <c r="R117" s="116"/>
      <c r="S117" s="116"/>
      <c r="T117" s="117"/>
    </row>
    <row r="118" spans="1:20">
      <c r="A118" s="227"/>
      <c r="B118" s="128"/>
      <c r="C118" s="116"/>
      <c r="D118" s="116"/>
      <c r="E118" s="116"/>
      <c r="F118" s="116"/>
      <c r="G118" s="116"/>
      <c r="H118" s="116"/>
      <c r="I118" s="116"/>
      <c r="J118" s="116"/>
      <c r="K118" s="116"/>
      <c r="L118" s="116"/>
      <c r="M118" s="116"/>
      <c r="N118" s="116"/>
      <c r="O118" s="116"/>
      <c r="P118" s="116"/>
      <c r="Q118" s="116"/>
      <c r="R118" s="116"/>
      <c r="S118" s="116"/>
      <c r="T118" s="117"/>
    </row>
    <row r="119" spans="1:20">
      <c r="A119" s="227"/>
      <c r="B119" s="128"/>
      <c r="C119" s="116"/>
      <c r="D119" s="116"/>
      <c r="E119" s="116"/>
      <c r="F119" s="116"/>
      <c r="G119" s="116"/>
      <c r="H119" s="116"/>
      <c r="I119" s="116"/>
      <c r="J119" s="116"/>
      <c r="K119" s="116"/>
      <c r="L119" s="116"/>
      <c r="M119" s="116"/>
      <c r="N119" s="116"/>
      <c r="O119" s="116"/>
      <c r="P119" s="116"/>
      <c r="Q119" s="116"/>
      <c r="R119" s="116"/>
      <c r="S119" s="116"/>
      <c r="T119" s="117"/>
    </row>
    <row r="120" spans="1:20">
      <c r="A120" s="227"/>
      <c r="B120" s="128"/>
      <c r="C120" s="116"/>
      <c r="D120" s="116"/>
      <c r="E120" s="116"/>
      <c r="F120" s="116"/>
      <c r="G120" s="116"/>
      <c r="H120" s="116"/>
      <c r="I120" s="116"/>
      <c r="J120" s="116"/>
      <c r="K120" s="116"/>
      <c r="L120" s="116"/>
      <c r="M120" s="116"/>
      <c r="N120" s="116"/>
      <c r="O120" s="116"/>
      <c r="P120" s="116"/>
      <c r="Q120" s="116"/>
      <c r="R120" s="116"/>
      <c r="S120" s="116"/>
      <c r="T120" s="117"/>
    </row>
    <row r="121" spans="1:20">
      <c r="A121" s="227"/>
      <c r="B121" s="128"/>
      <c r="C121" s="116"/>
      <c r="D121" s="116"/>
      <c r="E121" s="116"/>
      <c r="F121" s="116"/>
      <c r="G121" s="116"/>
      <c r="H121" s="116"/>
      <c r="I121" s="116"/>
      <c r="J121" s="116"/>
      <c r="K121" s="116"/>
      <c r="L121" s="116"/>
      <c r="M121" s="116"/>
      <c r="N121" s="116"/>
      <c r="O121" s="116"/>
      <c r="P121" s="116"/>
      <c r="Q121" s="116"/>
      <c r="R121" s="116"/>
      <c r="S121" s="116"/>
      <c r="T121" s="117"/>
    </row>
    <row r="122" spans="1:20">
      <c r="A122" s="227"/>
      <c r="B122" s="128"/>
      <c r="C122" s="116"/>
      <c r="D122" s="116"/>
      <c r="E122" s="116"/>
      <c r="F122" s="116"/>
      <c r="G122" s="116"/>
      <c r="H122" s="116"/>
      <c r="I122" s="116"/>
      <c r="J122" s="116"/>
      <c r="K122" s="116"/>
      <c r="L122" s="116"/>
      <c r="M122" s="116"/>
      <c r="N122" s="116"/>
      <c r="O122" s="116"/>
      <c r="P122" s="116"/>
      <c r="Q122" s="116"/>
      <c r="R122" s="116"/>
      <c r="S122" s="116"/>
      <c r="T122" s="117"/>
    </row>
    <row r="123" spans="1:20">
      <c r="A123" s="227"/>
      <c r="B123" s="128"/>
      <c r="C123" s="116"/>
      <c r="D123" s="116"/>
      <c r="E123" s="116"/>
      <c r="F123" s="116"/>
      <c r="G123" s="116"/>
      <c r="H123" s="116"/>
      <c r="I123" s="116"/>
      <c r="J123" s="116"/>
      <c r="K123" s="116"/>
      <c r="L123" s="116"/>
      <c r="M123" s="116"/>
      <c r="N123" s="116"/>
      <c r="O123" s="116"/>
      <c r="P123" s="116"/>
      <c r="Q123" s="116"/>
      <c r="R123" s="116"/>
      <c r="S123" s="116"/>
      <c r="T123" s="117"/>
    </row>
    <row r="124" spans="1:20">
      <c r="A124" s="227"/>
      <c r="B124" s="128"/>
      <c r="C124" s="116"/>
      <c r="D124" s="116"/>
      <c r="E124" s="116"/>
      <c r="F124" s="116"/>
      <c r="G124" s="116"/>
      <c r="H124" s="116"/>
      <c r="I124" s="116"/>
      <c r="J124" s="116"/>
      <c r="K124" s="116"/>
      <c r="L124" s="116"/>
      <c r="M124" s="116"/>
      <c r="N124" s="116"/>
      <c r="O124" s="116"/>
      <c r="P124" s="116"/>
      <c r="Q124" s="116"/>
      <c r="R124" s="116"/>
      <c r="S124" s="116"/>
      <c r="T124" s="117"/>
    </row>
    <row r="125" spans="1:20">
      <c r="A125" s="227"/>
      <c r="B125" s="128"/>
      <c r="C125" s="116"/>
      <c r="D125" s="116"/>
      <c r="E125" s="116"/>
      <c r="F125" s="116"/>
      <c r="G125" s="116"/>
      <c r="H125" s="116"/>
      <c r="I125" s="116"/>
      <c r="J125" s="116"/>
      <c r="K125" s="116"/>
      <c r="L125" s="116"/>
      <c r="M125" s="116"/>
      <c r="N125" s="116"/>
      <c r="O125" s="116"/>
      <c r="P125" s="116"/>
      <c r="Q125" s="116"/>
      <c r="R125" s="116"/>
      <c r="S125" s="116"/>
      <c r="T125" s="117"/>
    </row>
    <row r="126" spans="1:20">
      <c r="A126" s="227"/>
      <c r="B126" s="128"/>
      <c r="C126" s="116"/>
      <c r="D126" s="116"/>
      <c r="E126" s="116"/>
      <c r="F126" s="116"/>
      <c r="G126" s="116"/>
      <c r="H126" s="116"/>
      <c r="I126" s="116"/>
      <c r="J126" s="116"/>
      <c r="K126" s="116"/>
      <c r="L126" s="116"/>
      <c r="M126" s="116"/>
      <c r="N126" s="116"/>
      <c r="O126" s="116"/>
      <c r="P126" s="116"/>
      <c r="Q126" s="116"/>
      <c r="R126" s="116"/>
      <c r="S126" s="116"/>
      <c r="T126" s="117"/>
    </row>
    <row r="127" spans="1:20">
      <c r="A127" s="227"/>
      <c r="B127" s="128"/>
      <c r="C127" s="116"/>
      <c r="D127" s="116"/>
      <c r="E127" s="116"/>
      <c r="F127" s="116"/>
      <c r="G127" s="116"/>
      <c r="H127" s="116"/>
      <c r="I127" s="116"/>
      <c r="J127" s="116"/>
      <c r="K127" s="116"/>
      <c r="L127" s="116"/>
      <c r="M127" s="116"/>
      <c r="N127" s="116"/>
      <c r="O127" s="116"/>
      <c r="P127" s="116"/>
      <c r="Q127" s="116"/>
      <c r="R127" s="116"/>
      <c r="S127" s="116"/>
      <c r="T127" s="117"/>
    </row>
    <row r="128" spans="1:20">
      <c r="A128" s="227"/>
      <c r="B128" s="128"/>
      <c r="C128" s="116"/>
      <c r="D128" s="116"/>
      <c r="E128" s="116"/>
      <c r="F128" s="116"/>
      <c r="G128" s="116"/>
      <c r="H128" s="116"/>
      <c r="I128" s="116"/>
      <c r="J128" s="116"/>
      <c r="K128" s="116"/>
      <c r="L128" s="116"/>
      <c r="M128" s="116"/>
      <c r="N128" s="116"/>
      <c r="O128" s="116"/>
      <c r="P128" s="116"/>
      <c r="Q128" s="116"/>
      <c r="R128" s="116"/>
      <c r="S128" s="116"/>
      <c r="T128" s="117"/>
    </row>
    <row r="129" spans="1:20">
      <c r="A129" s="227"/>
      <c r="B129" s="128"/>
      <c r="C129" s="116"/>
      <c r="D129" s="116"/>
      <c r="E129" s="116"/>
      <c r="F129" s="116"/>
      <c r="G129" s="116"/>
      <c r="H129" s="116"/>
      <c r="I129" s="116"/>
      <c r="J129" s="116"/>
      <c r="K129" s="116"/>
      <c r="L129" s="116"/>
      <c r="M129" s="116"/>
      <c r="N129" s="116"/>
      <c r="O129" s="116"/>
      <c r="P129" s="116"/>
      <c r="Q129" s="116"/>
      <c r="R129" s="116"/>
      <c r="S129" s="116"/>
      <c r="T129" s="117"/>
    </row>
    <row r="130" spans="1:20">
      <c r="A130" s="227"/>
      <c r="B130" s="128"/>
      <c r="C130" s="116"/>
      <c r="D130" s="116"/>
      <c r="E130" s="116"/>
      <c r="F130" s="116"/>
      <c r="G130" s="116"/>
      <c r="H130" s="116"/>
      <c r="I130" s="116"/>
      <c r="J130" s="116"/>
      <c r="K130" s="116"/>
      <c r="L130" s="116"/>
      <c r="M130" s="116"/>
      <c r="N130" s="116"/>
      <c r="O130" s="116"/>
      <c r="P130" s="116"/>
      <c r="Q130" s="116"/>
      <c r="R130" s="116"/>
      <c r="S130" s="116"/>
      <c r="T130" s="117"/>
    </row>
    <row r="131" spans="1:20">
      <c r="A131" s="227"/>
      <c r="B131" s="128"/>
      <c r="C131" s="116"/>
      <c r="D131" s="116"/>
      <c r="E131" s="116"/>
      <c r="F131" s="116"/>
      <c r="G131" s="116"/>
      <c r="H131" s="116"/>
      <c r="I131" s="116"/>
      <c r="J131" s="116"/>
      <c r="K131" s="116"/>
      <c r="L131" s="116"/>
      <c r="M131" s="116"/>
      <c r="N131" s="116"/>
      <c r="O131" s="116"/>
      <c r="P131" s="116"/>
      <c r="Q131" s="116"/>
      <c r="R131" s="116"/>
      <c r="S131" s="116"/>
      <c r="T131" s="117"/>
    </row>
    <row r="132" spans="1:20">
      <c r="A132" s="227"/>
      <c r="B132" s="128"/>
      <c r="C132" s="116"/>
      <c r="D132" s="116"/>
      <c r="E132" s="116"/>
      <c r="F132" s="116"/>
      <c r="G132" s="116"/>
      <c r="H132" s="116"/>
      <c r="I132" s="116"/>
      <c r="J132" s="116"/>
      <c r="K132" s="116"/>
      <c r="L132" s="116"/>
      <c r="M132" s="116"/>
      <c r="N132" s="116"/>
      <c r="O132" s="116"/>
      <c r="P132" s="116"/>
      <c r="Q132" s="116"/>
      <c r="R132" s="116"/>
      <c r="S132" s="116"/>
      <c r="T132" s="117"/>
    </row>
    <row r="133" spans="1:20">
      <c r="A133" s="227"/>
      <c r="B133" s="128"/>
      <c r="C133" s="116"/>
      <c r="D133" s="116"/>
      <c r="E133" s="116"/>
      <c r="F133" s="116"/>
      <c r="G133" s="116"/>
      <c r="H133" s="116"/>
      <c r="I133" s="116"/>
      <c r="J133" s="116"/>
      <c r="K133" s="116"/>
      <c r="L133" s="116"/>
      <c r="M133" s="116"/>
      <c r="N133" s="116"/>
      <c r="O133" s="116"/>
      <c r="P133" s="116"/>
      <c r="Q133" s="116"/>
      <c r="R133" s="116"/>
      <c r="S133" s="116"/>
      <c r="T133" s="117"/>
    </row>
    <row r="134" spans="1:20">
      <c r="A134" s="227"/>
      <c r="B134" s="128"/>
      <c r="C134" s="116"/>
      <c r="D134" s="116"/>
      <c r="E134" s="116"/>
      <c r="F134" s="116"/>
      <c r="G134" s="116"/>
      <c r="H134" s="116"/>
      <c r="I134" s="116"/>
      <c r="J134" s="116"/>
      <c r="K134" s="116"/>
      <c r="L134" s="116"/>
      <c r="M134" s="116"/>
      <c r="N134" s="116"/>
      <c r="O134" s="116"/>
      <c r="P134" s="116"/>
      <c r="Q134" s="116"/>
      <c r="R134" s="116"/>
      <c r="S134" s="116"/>
      <c r="T134" s="117"/>
    </row>
    <row r="135" spans="1:20">
      <c r="A135" s="227"/>
      <c r="B135" s="128"/>
      <c r="C135" s="116"/>
      <c r="D135" s="116"/>
      <c r="E135" s="116"/>
      <c r="F135" s="116"/>
      <c r="G135" s="116"/>
      <c r="H135" s="116"/>
      <c r="I135" s="116"/>
      <c r="J135" s="116"/>
      <c r="K135" s="116"/>
      <c r="L135" s="116"/>
      <c r="M135" s="116"/>
      <c r="N135" s="116"/>
      <c r="O135" s="116"/>
      <c r="P135" s="116"/>
      <c r="Q135" s="116"/>
      <c r="R135" s="116"/>
      <c r="S135" s="116"/>
      <c r="T135" s="117"/>
    </row>
    <row r="136" spans="1:20">
      <c r="A136" s="227"/>
      <c r="B136" s="128"/>
      <c r="C136" s="116"/>
      <c r="D136" s="116"/>
      <c r="E136" s="116"/>
      <c r="F136" s="116"/>
      <c r="G136" s="116"/>
      <c r="H136" s="116"/>
      <c r="I136" s="116"/>
      <c r="J136" s="116"/>
      <c r="K136" s="116"/>
      <c r="L136" s="116"/>
      <c r="M136" s="116"/>
      <c r="N136" s="116"/>
      <c r="O136" s="116"/>
      <c r="P136" s="116"/>
      <c r="Q136" s="116"/>
      <c r="R136" s="116"/>
      <c r="S136" s="116"/>
      <c r="T136" s="117"/>
    </row>
    <row r="137" spans="1:20">
      <c r="A137" s="227"/>
      <c r="B137" s="128"/>
      <c r="C137" s="116"/>
      <c r="D137" s="116"/>
      <c r="E137" s="116"/>
      <c r="F137" s="116"/>
      <c r="G137" s="116"/>
      <c r="H137" s="116"/>
      <c r="I137" s="116"/>
      <c r="J137" s="116"/>
      <c r="K137" s="116"/>
      <c r="L137" s="116"/>
      <c r="M137" s="116"/>
      <c r="N137" s="116"/>
      <c r="O137" s="116"/>
      <c r="P137" s="116"/>
      <c r="Q137" s="116"/>
      <c r="R137" s="116"/>
      <c r="S137" s="116"/>
      <c r="T137" s="117"/>
    </row>
    <row r="138" spans="1:20">
      <c r="A138" s="227"/>
      <c r="B138" s="128"/>
      <c r="C138" s="116"/>
      <c r="D138" s="116"/>
      <c r="E138" s="116"/>
      <c r="F138" s="116"/>
      <c r="G138" s="116"/>
      <c r="H138" s="116"/>
      <c r="I138" s="116"/>
      <c r="J138" s="116"/>
      <c r="K138" s="116"/>
      <c r="L138" s="116"/>
      <c r="M138" s="116"/>
      <c r="N138" s="116"/>
      <c r="O138" s="116"/>
      <c r="P138" s="116"/>
      <c r="Q138" s="116"/>
      <c r="R138" s="116"/>
      <c r="S138" s="116"/>
      <c r="T138" s="117"/>
    </row>
    <row r="139" spans="1:20">
      <c r="A139" s="227"/>
      <c r="B139" s="128"/>
      <c r="C139" s="116"/>
      <c r="D139" s="116"/>
      <c r="E139" s="116"/>
      <c r="F139" s="116"/>
      <c r="G139" s="116"/>
      <c r="H139" s="116"/>
      <c r="I139" s="116"/>
      <c r="J139" s="116"/>
      <c r="K139" s="116"/>
      <c r="L139" s="116"/>
      <c r="M139" s="116"/>
      <c r="N139" s="116"/>
      <c r="O139" s="116"/>
      <c r="P139" s="116"/>
      <c r="Q139" s="116"/>
      <c r="R139" s="116"/>
      <c r="S139" s="116"/>
      <c r="T139" s="117"/>
    </row>
    <row r="140" spans="1:20">
      <c r="A140" s="227"/>
      <c r="B140" s="128"/>
      <c r="C140" s="116"/>
      <c r="D140" s="116"/>
      <c r="E140" s="116"/>
      <c r="F140" s="116"/>
      <c r="G140" s="116"/>
      <c r="H140" s="116"/>
      <c r="I140" s="116"/>
      <c r="J140" s="116"/>
      <c r="K140" s="116"/>
      <c r="L140" s="116"/>
      <c r="M140" s="116"/>
      <c r="N140" s="116"/>
      <c r="O140" s="116"/>
      <c r="P140" s="116"/>
      <c r="Q140" s="116"/>
      <c r="R140" s="116"/>
      <c r="S140" s="116"/>
      <c r="T140" s="117"/>
    </row>
    <row r="141" spans="1:20">
      <c r="A141" s="227"/>
      <c r="B141" s="129"/>
      <c r="C141" s="126"/>
      <c r="D141" s="126"/>
      <c r="E141" s="126"/>
      <c r="F141" s="126"/>
      <c r="G141" s="126"/>
      <c r="H141" s="126"/>
      <c r="I141" s="126"/>
      <c r="J141" s="126"/>
      <c r="K141" s="126"/>
      <c r="L141" s="126"/>
      <c r="M141" s="126"/>
      <c r="N141" s="126"/>
      <c r="O141" s="126"/>
      <c r="P141" s="126"/>
      <c r="Q141" s="126"/>
      <c r="R141" s="126"/>
      <c r="S141" s="126"/>
      <c r="T141" s="127"/>
    </row>
    <row r="142" spans="1:20">
      <c r="A142" s="227"/>
      <c r="B142" s="128"/>
      <c r="C142" s="116"/>
      <c r="D142" s="116"/>
      <c r="E142" s="116"/>
      <c r="F142" s="116"/>
      <c r="G142" s="116"/>
      <c r="H142" s="116"/>
      <c r="I142" s="116"/>
      <c r="J142" s="116"/>
      <c r="K142" s="116"/>
      <c r="L142" s="116"/>
      <c r="M142" s="116"/>
      <c r="N142" s="116"/>
      <c r="O142" s="116"/>
      <c r="P142" s="116"/>
      <c r="Q142" s="116"/>
      <c r="R142" s="116"/>
      <c r="S142" s="116"/>
      <c r="T142" s="117"/>
    </row>
    <row r="143" spans="1:20" ht="31.5" customHeight="1">
      <c r="A143" s="227"/>
      <c r="B143" s="175" t="s">
        <v>499</v>
      </c>
      <c r="C143" s="176"/>
      <c r="D143" s="176"/>
      <c r="E143" s="176"/>
      <c r="F143" s="176"/>
      <c r="G143" s="176"/>
      <c r="H143" s="176"/>
      <c r="I143" s="176"/>
      <c r="J143" s="176"/>
      <c r="K143" s="176"/>
      <c r="L143" s="176"/>
      <c r="M143" s="176"/>
      <c r="N143" s="176"/>
      <c r="O143" s="176"/>
      <c r="P143" s="176"/>
      <c r="Q143" s="176"/>
      <c r="R143" s="176"/>
      <c r="S143" s="176"/>
      <c r="T143" s="177"/>
    </row>
    <row r="144" spans="1:20" ht="15.75" customHeight="1">
      <c r="A144" s="227"/>
      <c r="B144" s="124"/>
      <c r="C144" s="130"/>
      <c r="D144" s="130"/>
      <c r="E144" s="130"/>
      <c r="F144" s="130"/>
      <c r="G144" s="130"/>
      <c r="H144" s="130"/>
      <c r="I144" s="130"/>
      <c r="J144" s="130"/>
      <c r="K144" s="130"/>
      <c r="L144" s="130"/>
      <c r="M144" s="130"/>
      <c r="N144" s="130"/>
      <c r="O144" s="130"/>
      <c r="P144" s="130"/>
      <c r="Q144" s="130"/>
      <c r="R144" s="130"/>
      <c r="S144" s="130"/>
      <c r="T144" s="131"/>
    </row>
    <row r="145" spans="1:20" ht="14.25" customHeight="1">
      <c r="A145" s="227"/>
      <c r="B145" s="132"/>
      <c r="C145" s="133"/>
      <c r="D145" s="133"/>
      <c r="E145" s="133"/>
      <c r="F145" s="133"/>
      <c r="G145" s="133"/>
      <c r="H145" s="133"/>
      <c r="I145" s="133"/>
      <c r="J145" s="133"/>
      <c r="K145" s="133"/>
      <c r="L145" s="133"/>
      <c r="M145" s="133"/>
      <c r="N145" s="133"/>
      <c r="O145" s="133"/>
      <c r="P145" s="133"/>
      <c r="Q145" s="133"/>
      <c r="R145" s="133"/>
      <c r="S145" s="133"/>
      <c r="T145" s="134"/>
    </row>
    <row r="146" spans="1:20">
      <c r="A146" s="227"/>
      <c r="B146" s="128"/>
      <c r="C146" s="116"/>
      <c r="D146" s="116"/>
      <c r="E146" s="116"/>
      <c r="F146" s="116"/>
      <c r="G146" s="116"/>
      <c r="H146" s="116"/>
      <c r="I146" s="116"/>
      <c r="J146" s="116"/>
      <c r="K146" s="116"/>
      <c r="L146" s="116"/>
      <c r="M146" s="116"/>
      <c r="N146" s="116"/>
      <c r="O146" s="116"/>
      <c r="P146" s="116"/>
      <c r="Q146" s="116"/>
      <c r="R146" s="116"/>
      <c r="S146" s="116"/>
      <c r="T146" s="117"/>
    </row>
    <row r="147" spans="1:20">
      <c r="A147" s="227"/>
      <c r="B147" s="128"/>
      <c r="C147" s="110"/>
      <c r="D147" s="116"/>
      <c r="E147" s="116"/>
      <c r="F147" s="116"/>
      <c r="G147" s="116"/>
      <c r="H147" s="116"/>
      <c r="I147" s="116"/>
      <c r="J147" s="116"/>
      <c r="K147" s="116"/>
      <c r="L147" s="116"/>
      <c r="M147" s="116"/>
      <c r="N147" s="116"/>
      <c r="O147" s="116"/>
      <c r="P147" s="116"/>
      <c r="Q147" s="116"/>
      <c r="R147" s="116"/>
      <c r="S147" s="116"/>
      <c r="T147" s="117"/>
    </row>
    <row r="148" spans="1:20">
      <c r="A148" s="227"/>
      <c r="B148" s="128"/>
      <c r="C148" s="116"/>
      <c r="D148" s="116"/>
      <c r="E148" s="116"/>
      <c r="F148" s="116"/>
      <c r="G148" s="116"/>
      <c r="H148" s="116"/>
      <c r="I148" s="116"/>
      <c r="J148" s="116"/>
      <c r="K148" s="116"/>
      <c r="L148" s="116"/>
      <c r="M148" s="116"/>
      <c r="N148" s="116"/>
      <c r="O148" s="116"/>
      <c r="P148" s="116"/>
      <c r="Q148" s="116"/>
      <c r="R148" s="116"/>
      <c r="S148" s="116"/>
      <c r="T148" s="117"/>
    </row>
    <row r="149" spans="1:20">
      <c r="A149" s="227"/>
      <c r="B149" s="128"/>
      <c r="C149" s="116"/>
      <c r="D149" s="116"/>
      <c r="E149" s="116"/>
      <c r="F149" s="116"/>
      <c r="G149" s="116"/>
      <c r="H149" s="116"/>
      <c r="I149" s="116"/>
      <c r="J149" s="116"/>
      <c r="K149" s="116"/>
      <c r="L149" s="116"/>
      <c r="M149" s="116"/>
      <c r="N149" s="116"/>
      <c r="O149" s="116"/>
      <c r="P149" s="116"/>
      <c r="Q149" s="116"/>
      <c r="R149" s="116"/>
      <c r="S149" s="116"/>
      <c r="T149" s="117"/>
    </row>
    <row r="150" spans="1:20">
      <c r="A150" s="227"/>
      <c r="B150" s="128"/>
      <c r="C150" s="110"/>
      <c r="D150" s="110"/>
      <c r="E150" s="110"/>
      <c r="F150" s="110"/>
      <c r="G150" s="110"/>
      <c r="H150" s="116"/>
      <c r="I150" s="116"/>
      <c r="J150" s="116"/>
      <c r="K150" s="116"/>
      <c r="L150" s="116"/>
      <c r="M150" s="116"/>
      <c r="N150" s="116"/>
      <c r="O150" s="116"/>
      <c r="P150" s="116"/>
      <c r="Q150" s="116"/>
      <c r="R150" s="116"/>
      <c r="S150" s="116"/>
      <c r="T150" s="117"/>
    </row>
    <row r="151" spans="1:20">
      <c r="A151" s="227"/>
      <c r="B151" s="128"/>
      <c r="C151" s="116"/>
      <c r="D151" s="116"/>
      <c r="E151" s="116"/>
      <c r="F151" s="116"/>
      <c r="G151" s="116"/>
      <c r="H151" s="116"/>
      <c r="I151" s="116"/>
      <c r="J151" s="116"/>
      <c r="K151" s="116"/>
      <c r="L151" s="116"/>
      <c r="M151" s="116"/>
      <c r="N151" s="116"/>
      <c r="O151" s="116"/>
      <c r="P151" s="116"/>
      <c r="Q151" s="116"/>
      <c r="R151" s="116"/>
      <c r="S151" s="116"/>
      <c r="T151" s="117"/>
    </row>
    <row r="152" spans="1:20">
      <c r="A152" s="227"/>
      <c r="B152" s="128"/>
      <c r="C152" s="116"/>
      <c r="D152" s="116"/>
      <c r="E152" s="116"/>
      <c r="F152" s="116"/>
      <c r="G152" s="116"/>
      <c r="H152" s="116"/>
      <c r="I152" s="116"/>
      <c r="J152" s="116"/>
      <c r="K152" s="116"/>
      <c r="L152" s="116"/>
      <c r="M152" s="116"/>
      <c r="N152" s="116"/>
      <c r="O152" s="116"/>
      <c r="P152" s="116"/>
      <c r="Q152" s="116"/>
      <c r="R152" s="116"/>
      <c r="S152" s="116"/>
      <c r="T152" s="117"/>
    </row>
    <row r="153" spans="1:20">
      <c r="A153" s="227"/>
      <c r="B153" s="128"/>
      <c r="C153" s="116"/>
      <c r="D153" s="116"/>
      <c r="E153" s="116"/>
      <c r="F153" s="116"/>
      <c r="G153" s="116"/>
      <c r="H153" s="116"/>
      <c r="I153" s="116"/>
      <c r="J153" s="116"/>
      <c r="K153" s="116"/>
      <c r="L153" s="116"/>
      <c r="M153" s="116"/>
      <c r="N153" s="116"/>
      <c r="O153" s="116"/>
      <c r="P153" s="116"/>
      <c r="Q153" s="116"/>
      <c r="R153" s="116"/>
      <c r="S153" s="116"/>
      <c r="T153" s="117"/>
    </row>
    <row r="154" spans="1:20">
      <c r="A154" s="227"/>
      <c r="B154" s="128"/>
      <c r="C154" s="116"/>
      <c r="D154" s="116"/>
      <c r="E154" s="116"/>
      <c r="F154" s="116"/>
      <c r="G154" s="116"/>
      <c r="H154" s="116"/>
      <c r="I154" s="116"/>
      <c r="J154" s="116"/>
      <c r="K154" s="116"/>
      <c r="L154" s="116"/>
      <c r="M154" s="116"/>
      <c r="N154" s="116"/>
      <c r="O154" s="116"/>
      <c r="P154" s="116"/>
      <c r="Q154" s="116"/>
      <c r="R154" s="116"/>
      <c r="S154" s="116"/>
      <c r="T154" s="117"/>
    </row>
    <row r="155" spans="1:20">
      <c r="A155" s="227"/>
      <c r="B155" s="128"/>
      <c r="C155" s="116"/>
      <c r="D155" s="116"/>
      <c r="E155" s="116"/>
      <c r="F155" s="116"/>
      <c r="G155" s="116"/>
      <c r="H155" s="116"/>
      <c r="I155" s="116"/>
      <c r="J155" s="116"/>
      <c r="K155" s="116"/>
      <c r="L155" s="116"/>
      <c r="M155" s="116"/>
      <c r="N155" s="116"/>
      <c r="O155" s="116"/>
      <c r="P155" s="116"/>
      <c r="Q155" s="116"/>
      <c r="R155" s="116"/>
      <c r="S155" s="116"/>
      <c r="T155" s="117"/>
    </row>
    <row r="156" spans="1:20">
      <c r="A156" s="227"/>
      <c r="B156" s="128"/>
      <c r="C156" s="116"/>
      <c r="D156" s="116"/>
      <c r="E156" s="116"/>
      <c r="F156" s="116"/>
      <c r="G156" s="116"/>
      <c r="H156" s="116"/>
      <c r="I156" s="116"/>
      <c r="J156" s="116"/>
      <c r="K156" s="116"/>
      <c r="L156" s="116"/>
      <c r="M156" s="116"/>
      <c r="N156" s="116"/>
      <c r="O156" s="116"/>
      <c r="P156" s="116"/>
      <c r="Q156" s="116"/>
      <c r="R156" s="116"/>
      <c r="S156" s="116"/>
      <c r="T156" s="117"/>
    </row>
    <row r="157" spans="1:20">
      <c r="A157" s="227"/>
      <c r="B157" s="128"/>
      <c r="C157" s="116"/>
      <c r="D157" s="116"/>
      <c r="E157" s="116"/>
      <c r="F157" s="116"/>
      <c r="G157" s="116"/>
      <c r="H157" s="116"/>
      <c r="I157" s="116"/>
      <c r="J157" s="116"/>
      <c r="K157" s="116"/>
      <c r="L157" s="116"/>
      <c r="M157" s="116"/>
      <c r="N157" s="116"/>
      <c r="O157" s="116"/>
      <c r="P157" s="116"/>
      <c r="Q157" s="116"/>
      <c r="R157" s="116"/>
      <c r="S157" s="116"/>
      <c r="T157" s="117"/>
    </row>
    <row r="158" spans="1:20">
      <c r="A158" s="227"/>
      <c r="B158" s="128"/>
      <c r="C158" s="116"/>
      <c r="D158" s="116"/>
      <c r="E158" s="116"/>
      <c r="F158" s="116"/>
      <c r="G158" s="116"/>
      <c r="H158" s="116"/>
      <c r="I158" s="116"/>
      <c r="J158" s="116"/>
      <c r="K158" s="116"/>
      <c r="L158" s="116"/>
      <c r="M158" s="116"/>
      <c r="N158" s="116"/>
      <c r="O158" s="116"/>
      <c r="P158" s="116"/>
      <c r="Q158" s="116"/>
      <c r="R158" s="116"/>
      <c r="S158" s="116"/>
      <c r="T158" s="117"/>
    </row>
    <row r="159" spans="1:20">
      <c r="A159" s="227"/>
      <c r="B159" s="128"/>
      <c r="C159" s="116"/>
      <c r="D159" s="116"/>
      <c r="E159" s="116"/>
      <c r="F159" s="116"/>
      <c r="G159" s="116"/>
      <c r="H159" s="116"/>
      <c r="I159" s="116"/>
      <c r="J159" s="116"/>
      <c r="K159" s="116"/>
      <c r="L159" s="116"/>
      <c r="M159" s="116"/>
      <c r="N159" s="116"/>
      <c r="O159" s="116"/>
      <c r="P159" s="116"/>
      <c r="Q159" s="116"/>
      <c r="R159" s="116"/>
      <c r="S159" s="116"/>
      <c r="T159" s="117"/>
    </row>
    <row r="160" spans="1:20">
      <c r="A160" s="227"/>
      <c r="B160" s="128"/>
      <c r="C160" s="116"/>
      <c r="D160" s="116"/>
      <c r="E160" s="116"/>
      <c r="F160" s="116"/>
      <c r="G160" s="116"/>
      <c r="H160" s="116"/>
      <c r="I160" s="116"/>
      <c r="J160" s="116"/>
      <c r="K160" s="116"/>
      <c r="L160" s="116"/>
      <c r="M160" s="116"/>
      <c r="N160" s="116"/>
      <c r="O160" s="116"/>
      <c r="P160" s="116"/>
      <c r="Q160" s="116"/>
      <c r="R160" s="116"/>
      <c r="S160" s="116"/>
      <c r="T160" s="117"/>
    </row>
    <row r="161" spans="1:20">
      <c r="A161" s="227"/>
      <c r="B161" s="128"/>
      <c r="C161" s="116"/>
      <c r="D161" s="116"/>
      <c r="E161" s="116"/>
      <c r="F161" s="116"/>
      <c r="G161" s="116"/>
      <c r="H161" s="116"/>
      <c r="I161" s="116"/>
      <c r="J161" s="116"/>
      <c r="K161" s="116"/>
      <c r="L161" s="116"/>
      <c r="M161" s="116"/>
      <c r="N161" s="116"/>
      <c r="O161" s="116"/>
      <c r="P161" s="116"/>
      <c r="Q161" s="116"/>
      <c r="R161" s="116"/>
      <c r="S161" s="116"/>
      <c r="T161" s="117"/>
    </row>
    <row r="162" spans="1:20">
      <c r="A162" s="227"/>
      <c r="B162" s="128"/>
      <c r="C162" s="116"/>
      <c r="D162" s="116"/>
      <c r="E162" s="116"/>
      <c r="F162" s="116"/>
      <c r="G162" s="116"/>
      <c r="H162" s="116"/>
      <c r="I162" s="116"/>
      <c r="J162" s="116"/>
      <c r="K162" s="116"/>
      <c r="L162" s="116"/>
      <c r="M162" s="116"/>
      <c r="N162" s="116"/>
      <c r="O162" s="116"/>
      <c r="P162" s="116"/>
      <c r="Q162" s="116"/>
      <c r="R162" s="116"/>
      <c r="S162" s="116"/>
      <c r="T162" s="117"/>
    </row>
    <row r="163" spans="1:20">
      <c r="A163" s="227"/>
      <c r="B163" s="128"/>
      <c r="C163" s="116"/>
      <c r="D163" s="116"/>
      <c r="E163" s="116"/>
      <c r="F163" s="116"/>
      <c r="G163" s="116"/>
      <c r="H163" s="116"/>
      <c r="I163" s="116"/>
      <c r="J163" s="116"/>
      <c r="K163" s="116"/>
      <c r="L163" s="116"/>
      <c r="M163" s="116"/>
      <c r="N163" s="116"/>
      <c r="O163" s="116"/>
      <c r="P163" s="116"/>
      <c r="Q163" s="116"/>
      <c r="R163" s="116"/>
      <c r="S163" s="116"/>
      <c r="T163" s="117"/>
    </row>
    <row r="164" spans="1:20">
      <c r="A164" s="227"/>
      <c r="B164" s="128"/>
      <c r="C164" s="116"/>
      <c r="D164" s="116"/>
      <c r="E164" s="116"/>
      <c r="F164" s="116"/>
      <c r="G164" s="116"/>
      <c r="H164" s="116"/>
      <c r="I164" s="116"/>
      <c r="J164" s="116"/>
      <c r="K164" s="116"/>
      <c r="L164" s="116"/>
      <c r="M164" s="116"/>
      <c r="N164" s="116"/>
      <c r="O164" s="116"/>
      <c r="P164" s="116"/>
      <c r="Q164" s="116"/>
      <c r="R164" s="116"/>
      <c r="S164" s="116"/>
      <c r="T164" s="117"/>
    </row>
    <row r="165" spans="1:20">
      <c r="A165" s="227"/>
      <c r="B165" s="128"/>
      <c r="C165" s="116"/>
      <c r="D165" s="116"/>
      <c r="E165" s="116"/>
      <c r="F165" s="116"/>
      <c r="G165" s="116"/>
      <c r="H165" s="116"/>
      <c r="I165" s="116"/>
      <c r="J165" s="116"/>
      <c r="K165" s="116"/>
      <c r="L165" s="116"/>
      <c r="M165" s="116"/>
      <c r="N165" s="116"/>
      <c r="O165" s="116"/>
      <c r="P165" s="116"/>
      <c r="Q165" s="116"/>
      <c r="R165" s="116"/>
      <c r="S165" s="116"/>
      <c r="T165" s="117"/>
    </row>
    <row r="166" spans="1:20">
      <c r="A166" s="227"/>
      <c r="B166" s="128"/>
      <c r="C166" s="116"/>
      <c r="D166" s="116"/>
      <c r="E166" s="116"/>
      <c r="F166" s="116"/>
      <c r="G166" s="116"/>
      <c r="H166" s="116"/>
      <c r="I166" s="116"/>
      <c r="J166" s="116"/>
      <c r="K166" s="116"/>
      <c r="L166" s="116"/>
      <c r="M166" s="116"/>
      <c r="N166" s="116"/>
      <c r="O166" s="116"/>
      <c r="P166" s="116"/>
      <c r="Q166" s="116"/>
      <c r="R166" s="116"/>
      <c r="S166" s="116"/>
      <c r="T166" s="117"/>
    </row>
    <row r="167" spans="1:20">
      <c r="A167" s="227"/>
      <c r="B167" s="128"/>
      <c r="C167" s="116"/>
      <c r="D167" s="116"/>
      <c r="E167" s="116"/>
      <c r="F167" s="116"/>
      <c r="G167" s="116"/>
      <c r="H167" s="116"/>
      <c r="I167" s="116"/>
      <c r="J167" s="116"/>
      <c r="K167" s="116"/>
      <c r="L167" s="116"/>
      <c r="M167" s="116"/>
      <c r="N167" s="116"/>
      <c r="O167" s="116"/>
      <c r="P167" s="116"/>
      <c r="Q167" s="116"/>
      <c r="R167" s="116"/>
      <c r="S167" s="116"/>
      <c r="T167" s="117"/>
    </row>
    <row r="168" spans="1:20">
      <c r="A168" s="227"/>
      <c r="B168" s="128"/>
      <c r="C168" s="116"/>
      <c r="D168" s="116"/>
      <c r="E168" s="116"/>
      <c r="F168" s="116"/>
      <c r="G168" s="116"/>
      <c r="H168" s="116"/>
      <c r="I168" s="116"/>
      <c r="J168" s="116"/>
      <c r="K168" s="116"/>
      <c r="L168" s="116"/>
      <c r="M168" s="116"/>
      <c r="N168" s="116"/>
      <c r="O168" s="116"/>
      <c r="P168" s="116"/>
      <c r="Q168" s="116"/>
      <c r="R168" s="116"/>
      <c r="S168" s="116"/>
      <c r="T168" s="117"/>
    </row>
    <row r="169" spans="1:20">
      <c r="A169" s="227"/>
      <c r="B169" s="128"/>
      <c r="C169" s="116"/>
      <c r="D169" s="116"/>
      <c r="E169" s="116"/>
      <c r="F169" s="116"/>
      <c r="G169" s="116"/>
      <c r="H169" s="116"/>
      <c r="I169" s="116"/>
      <c r="J169" s="116"/>
      <c r="K169" s="116"/>
      <c r="L169" s="116"/>
      <c r="M169" s="116"/>
      <c r="N169" s="116"/>
      <c r="O169" s="116"/>
      <c r="P169" s="116"/>
      <c r="Q169" s="116"/>
      <c r="R169" s="116"/>
      <c r="S169" s="116"/>
      <c r="T169" s="117"/>
    </row>
    <row r="170" spans="1:20" ht="14.5" thickBot="1">
      <c r="A170" s="227"/>
      <c r="B170" s="128"/>
      <c r="C170" s="116"/>
      <c r="D170" s="116"/>
      <c r="E170" s="116"/>
      <c r="F170" s="116"/>
      <c r="G170" s="116"/>
      <c r="H170" s="116"/>
      <c r="I170" s="116"/>
      <c r="J170" s="116"/>
      <c r="K170" s="116"/>
      <c r="L170" s="116"/>
      <c r="M170" s="116"/>
      <c r="N170" s="116"/>
      <c r="O170" s="116"/>
      <c r="P170" s="116"/>
      <c r="Q170" s="116"/>
      <c r="R170" s="116"/>
      <c r="S170" s="116"/>
      <c r="T170" s="117"/>
    </row>
    <row r="171" spans="1:20">
      <c r="A171" s="228" t="s">
        <v>9</v>
      </c>
      <c r="B171" s="188" t="s">
        <v>20</v>
      </c>
      <c r="C171" s="189"/>
      <c r="D171" s="189"/>
      <c r="E171" s="189"/>
      <c r="F171" s="189"/>
      <c r="G171" s="189"/>
      <c r="H171" s="189"/>
      <c r="I171" s="189"/>
      <c r="J171" s="189"/>
      <c r="K171" s="189"/>
      <c r="L171" s="189"/>
      <c r="M171" s="189"/>
      <c r="N171" s="189"/>
      <c r="O171" s="189"/>
      <c r="P171" s="189"/>
      <c r="Q171" s="189"/>
      <c r="R171" s="189"/>
      <c r="S171" s="189"/>
      <c r="T171" s="190"/>
    </row>
    <row r="172" spans="1:20">
      <c r="A172" s="229"/>
      <c r="B172" s="191"/>
      <c r="C172" s="192"/>
      <c r="D172" s="192"/>
      <c r="E172" s="192"/>
      <c r="F172" s="192"/>
      <c r="G172" s="192"/>
      <c r="H172" s="192"/>
      <c r="I172" s="192"/>
      <c r="J172" s="192"/>
      <c r="K172" s="192"/>
      <c r="L172" s="192"/>
      <c r="M172" s="192"/>
      <c r="N172" s="192"/>
      <c r="O172" s="192"/>
      <c r="P172" s="192"/>
      <c r="Q172" s="192"/>
      <c r="R172" s="192"/>
      <c r="S172" s="192"/>
      <c r="T172" s="193"/>
    </row>
    <row r="173" spans="1:20" ht="14.5" thickBot="1">
      <c r="A173" s="200"/>
      <c r="B173" s="194"/>
      <c r="C173" s="195"/>
      <c r="D173" s="195"/>
      <c r="E173" s="195"/>
      <c r="F173" s="195"/>
      <c r="G173" s="195"/>
      <c r="H173" s="195"/>
      <c r="I173" s="195"/>
      <c r="J173" s="195"/>
      <c r="K173" s="195"/>
      <c r="L173" s="195"/>
      <c r="M173" s="195"/>
      <c r="N173" s="195"/>
      <c r="O173" s="195"/>
      <c r="P173" s="195"/>
      <c r="Q173" s="195"/>
      <c r="R173" s="195"/>
      <c r="S173" s="195"/>
      <c r="T173" s="196"/>
    </row>
    <row r="174" spans="1:20">
      <c r="A174" s="199" t="s">
        <v>21</v>
      </c>
      <c r="B174" s="123"/>
      <c r="C174" s="113"/>
      <c r="D174" s="113"/>
      <c r="E174" s="113"/>
      <c r="F174" s="113"/>
      <c r="G174" s="113"/>
      <c r="H174" s="113"/>
      <c r="I174" s="113"/>
      <c r="J174" s="113"/>
      <c r="K174" s="113"/>
      <c r="L174" s="113"/>
      <c r="M174" s="113"/>
      <c r="N174" s="113"/>
      <c r="O174" s="113"/>
      <c r="P174" s="113"/>
      <c r="Q174" s="113"/>
      <c r="R174" s="113"/>
      <c r="S174" s="113"/>
      <c r="T174" s="114"/>
    </row>
    <row r="175" spans="1:20">
      <c r="A175" s="230"/>
      <c r="B175" s="135" t="s">
        <v>22</v>
      </c>
      <c r="C175" s="136"/>
      <c r="D175" s="116"/>
      <c r="E175" s="116"/>
      <c r="F175" s="116"/>
      <c r="G175" s="116"/>
      <c r="H175" s="116"/>
      <c r="I175" s="116"/>
      <c r="J175" s="116"/>
      <c r="K175" s="116"/>
      <c r="L175" s="116"/>
      <c r="M175" s="116"/>
      <c r="N175" s="116"/>
      <c r="O175" s="116"/>
      <c r="P175" s="116"/>
      <c r="Q175" s="116"/>
      <c r="R175" s="116"/>
      <c r="S175" s="116"/>
      <c r="T175" s="117"/>
    </row>
    <row r="176" spans="1:20">
      <c r="A176" s="230"/>
      <c r="B176" s="135"/>
      <c r="C176" s="116"/>
      <c r="D176" s="116"/>
      <c r="E176" s="116"/>
      <c r="F176" s="116"/>
      <c r="G176" s="116"/>
      <c r="H176" s="116"/>
      <c r="I176" s="116"/>
      <c r="J176" s="116"/>
      <c r="K176" s="116"/>
      <c r="L176" s="116"/>
      <c r="M176" s="116"/>
      <c r="N176" s="116"/>
      <c r="O176" s="116"/>
      <c r="P176" s="116"/>
      <c r="Q176" s="116"/>
      <c r="R176" s="116"/>
      <c r="S176" s="116"/>
      <c r="T176" s="117"/>
    </row>
    <row r="177" spans="1:20">
      <c r="A177" s="230"/>
      <c r="B177" s="135"/>
      <c r="C177" s="116"/>
      <c r="D177" s="116"/>
      <c r="E177" s="116"/>
      <c r="F177" s="116"/>
      <c r="G177" s="116"/>
      <c r="H177" s="116"/>
      <c r="I177" s="116"/>
      <c r="J177" s="116"/>
      <c r="K177" s="116"/>
      <c r="L177" s="116"/>
      <c r="M177" s="116"/>
      <c r="N177" s="116"/>
      <c r="O177" s="116"/>
      <c r="P177" s="116"/>
      <c r="Q177" s="116"/>
      <c r="R177" s="116"/>
      <c r="S177" s="116"/>
      <c r="T177" s="117"/>
    </row>
    <row r="178" spans="1:20" ht="14.5" thickBot="1">
      <c r="A178" s="200"/>
      <c r="B178" s="122"/>
      <c r="C178" s="120"/>
      <c r="D178" s="120"/>
      <c r="E178" s="120"/>
      <c r="F178" s="120"/>
      <c r="G178" s="120"/>
      <c r="H178" s="120"/>
      <c r="I178" s="120"/>
      <c r="J178" s="120"/>
      <c r="K178" s="120"/>
      <c r="L178" s="120"/>
      <c r="M178" s="120"/>
      <c r="N178" s="120"/>
      <c r="O178" s="120"/>
      <c r="P178" s="120"/>
      <c r="Q178" s="120"/>
      <c r="R178" s="120"/>
      <c r="S178" s="120"/>
      <c r="T178" s="121"/>
    </row>
    <row r="179" spans="1:20">
      <c r="A179" s="199" t="s">
        <v>13</v>
      </c>
      <c r="B179" s="201" t="s">
        <v>500</v>
      </c>
      <c r="C179" s="189"/>
      <c r="D179" s="189"/>
      <c r="E179" s="189"/>
      <c r="F179" s="189"/>
      <c r="G179" s="189"/>
      <c r="H179" s="189"/>
      <c r="I179" s="189"/>
      <c r="J179" s="189"/>
      <c r="K179" s="189"/>
      <c r="L179" s="189"/>
      <c r="M179" s="189"/>
      <c r="N179" s="189"/>
      <c r="O179" s="189"/>
      <c r="P179" s="189"/>
      <c r="Q179" s="189"/>
      <c r="R179" s="189"/>
      <c r="S179" s="189"/>
      <c r="T179" s="190"/>
    </row>
    <row r="180" spans="1:20" ht="14.5" thickBot="1">
      <c r="A180" s="200"/>
      <c r="B180" s="194"/>
      <c r="C180" s="195"/>
      <c r="D180" s="195"/>
      <c r="E180" s="195"/>
      <c r="F180" s="195"/>
      <c r="G180" s="195"/>
      <c r="H180" s="195"/>
      <c r="I180" s="195"/>
      <c r="J180" s="195"/>
      <c r="K180" s="195"/>
      <c r="L180" s="195"/>
      <c r="M180" s="195"/>
      <c r="N180" s="195"/>
      <c r="O180" s="195"/>
      <c r="P180" s="195"/>
      <c r="Q180" s="195"/>
      <c r="R180" s="195"/>
      <c r="S180" s="195"/>
      <c r="T180" s="196"/>
    </row>
    <row r="181" spans="1:20" ht="18.75" customHeight="1">
      <c r="A181" s="219" t="s">
        <v>14</v>
      </c>
      <c r="B181" s="175" t="s">
        <v>501</v>
      </c>
      <c r="C181" s="214"/>
      <c r="D181" s="214"/>
      <c r="E181" s="214"/>
      <c r="F181" s="214"/>
      <c r="G181" s="214"/>
      <c r="H181" s="214"/>
      <c r="I181" s="214"/>
      <c r="J181" s="214"/>
      <c r="K181" s="214"/>
      <c r="L181" s="214"/>
      <c r="M181" s="214"/>
      <c r="N181" s="214"/>
      <c r="O181" s="214"/>
      <c r="P181" s="214"/>
      <c r="Q181" s="214"/>
      <c r="R181" s="214"/>
      <c r="S181" s="214"/>
      <c r="T181" s="215"/>
    </row>
    <row r="182" spans="1:20" ht="18.75" customHeight="1">
      <c r="A182" s="220"/>
      <c r="B182" s="175"/>
      <c r="C182" s="214"/>
      <c r="D182" s="214"/>
      <c r="E182" s="214"/>
      <c r="F182" s="214"/>
      <c r="G182" s="214"/>
      <c r="H182" s="214"/>
      <c r="I182" s="214"/>
      <c r="J182" s="214"/>
      <c r="K182" s="214"/>
      <c r="L182" s="214"/>
      <c r="M182" s="214"/>
      <c r="N182" s="214"/>
      <c r="O182" s="214"/>
      <c r="P182" s="214"/>
      <c r="Q182" s="214"/>
      <c r="R182" s="214"/>
      <c r="S182" s="214"/>
      <c r="T182" s="215"/>
    </row>
    <row r="183" spans="1:20" ht="18.75" customHeight="1">
      <c r="A183" s="220"/>
      <c r="B183" s="175"/>
      <c r="C183" s="214"/>
      <c r="D183" s="214"/>
      <c r="E183" s="214"/>
      <c r="F183" s="214"/>
      <c r="G183" s="214"/>
      <c r="H183" s="214"/>
      <c r="I183" s="214"/>
      <c r="J183" s="214"/>
      <c r="K183" s="214"/>
      <c r="L183" s="214"/>
      <c r="M183" s="214"/>
      <c r="N183" s="214"/>
      <c r="O183" s="214"/>
      <c r="P183" s="214"/>
      <c r="Q183" s="214"/>
      <c r="R183" s="214"/>
      <c r="S183" s="214"/>
      <c r="T183" s="215"/>
    </row>
    <row r="184" spans="1:20" ht="18.75" customHeight="1">
      <c r="A184" s="220"/>
      <c r="B184" s="175"/>
      <c r="C184" s="214"/>
      <c r="D184" s="214"/>
      <c r="E184" s="214"/>
      <c r="F184" s="214"/>
      <c r="G184" s="214"/>
      <c r="H184" s="214"/>
      <c r="I184" s="214"/>
      <c r="J184" s="214"/>
      <c r="K184" s="214"/>
      <c r="L184" s="214"/>
      <c r="M184" s="214"/>
      <c r="N184" s="214"/>
      <c r="O184" s="214"/>
      <c r="P184" s="214"/>
      <c r="Q184" s="214"/>
      <c r="R184" s="214"/>
      <c r="S184" s="214"/>
      <c r="T184" s="215"/>
    </row>
    <row r="185" spans="1:20" ht="18.75" customHeight="1">
      <c r="A185" s="220"/>
      <c r="B185" s="175"/>
      <c r="C185" s="214"/>
      <c r="D185" s="214"/>
      <c r="E185" s="214"/>
      <c r="F185" s="214"/>
      <c r="G185" s="214"/>
      <c r="H185" s="214"/>
      <c r="I185" s="214"/>
      <c r="J185" s="214"/>
      <c r="K185" s="214"/>
      <c r="L185" s="214"/>
      <c r="M185" s="214"/>
      <c r="N185" s="214"/>
      <c r="O185" s="214"/>
      <c r="P185" s="214"/>
      <c r="Q185" s="214"/>
      <c r="R185" s="214"/>
      <c r="S185" s="214"/>
      <c r="T185" s="215"/>
    </row>
    <row r="186" spans="1:20" ht="18.75" customHeight="1">
      <c r="A186" s="221"/>
      <c r="B186" s="216"/>
      <c r="C186" s="217"/>
      <c r="D186" s="217"/>
      <c r="E186" s="217"/>
      <c r="F186" s="217"/>
      <c r="G186" s="217"/>
      <c r="H186" s="217"/>
      <c r="I186" s="217"/>
      <c r="J186" s="217"/>
      <c r="K186" s="217"/>
      <c r="L186" s="217"/>
      <c r="M186" s="217"/>
      <c r="N186" s="217"/>
      <c r="O186" s="217"/>
      <c r="P186" s="217"/>
      <c r="Q186" s="217"/>
      <c r="R186" s="217"/>
      <c r="S186" s="217"/>
      <c r="T186" s="218"/>
    </row>
    <row r="187" spans="1:20">
      <c r="A187" s="221"/>
      <c r="B187" s="202" t="s">
        <v>502</v>
      </c>
      <c r="C187" s="203"/>
      <c r="D187" s="203"/>
      <c r="E187" s="203"/>
      <c r="F187" s="203"/>
      <c r="G187" s="203"/>
      <c r="H187" s="203"/>
      <c r="I187" s="203"/>
      <c r="J187" s="203"/>
      <c r="K187" s="203"/>
      <c r="L187" s="203"/>
      <c r="M187" s="203"/>
      <c r="N187" s="203"/>
      <c r="O187" s="203"/>
      <c r="P187" s="203"/>
      <c r="Q187" s="203"/>
      <c r="R187" s="203"/>
      <c r="S187" s="203"/>
      <c r="T187" s="204"/>
    </row>
    <row r="188" spans="1:20">
      <c r="A188" s="221"/>
      <c r="B188" s="205"/>
      <c r="C188" s="206"/>
      <c r="D188" s="206"/>
      <c r="E188" s="206"/>
      <c r="F188" s="206"/>
      <c r="G188" s="206"/>
      <c r="H188" s="206"/>
      <c r="I188" s="206"/>
      <c r="J188" s="206"/>
      <c r="K188" s="206"/>
      <c r="L188" s="206"/>
      <c r="M188" s="206"/>
      <c r="N188" s="206"/>
      <c r="O188" s="206"/>
      <c r="P188" s="206"/>
      <c r="Q188" s="206"/>
      <c r="R188" s="206"/>
      <c r="S188" s="206"/>
      <c r="T188" s="207"/>
    </row>
    <row r="189" spans="1:20">
      <c r="A189" s="221"/>
      <c r="B189" s="208" t="s">
        <v>460</v>
      </c>
      <c r="C189" s="209"/>
      <c r="D189" s="209"/>
      <c r="E189" s="209"/>
      <c r="F189" s="209"/>
      <c r="G189" s="209"/>
      <c r="H189" s="209"/>
      <c r="I189" s="209"/>
      <c r="J189" s="209"/>
      <c r="K189" s="209"/>
      <c r="L189" s="209"/>
      <c r="M189" s="209"/>
      <c r="N189" s="209"/>
      <c r="O189" s="209"/>
      <c r="P189" s="209"/>
      <c r="Q189" s="209"/>
      <c r="R189" s="209"/>
      <c r="S189" s="209"/>
      <c r="T189" s="210"/>
    </row>
    <row r="190" spans="1:20" ht="14.5" thickBot="1">
      <c r="A190" s="222"/>
      <c r="B190" s="211"/>
      <c r="C190" s="212"/>
      <c r="D190" s="212"/>
      <c r="E190" s="212"/>
      <c r="F190" s="212"/>
      <c r="G190" s="212"/>
      <c r="H190" s="212"/>
      <c r="I190" s="212"/>
      <c r="J190" s="212"/>
      <c r="K190" s="212"/>
      <c r="L190" s="212"/>
      <c r="M190" s="212"/>
      <c r="N190" s="212"/>
      <c r="O190" s="212"/>
      <c r="P190" s="212"/>
      <c r="Q190" s="212"/>
      <c r="R190" s="212"/>
      <c r="S190" s="212"/>
      <c r="T190" s="213"/>
    </row>
  </sheetData>
  <mergeCells count="26">
    <mergeCell ref="A1:T2"/>
    <mergeCell ref="A179:A180"/>
    <mergeCell ref="B179:T180"/>
    <mergeCell ref="B187:T188"/>
    <mergeCell ref="B189:T190"/>
    <mergeCell ref="B181:T186"/>
    <mergeCell ref="A181:A190"/>
    <mergeCell ref="B101:T101"/>
    <mergeCell ref="A102:A170"/>
    <mergeCell ref="A171:A173"/>
    <mergeCell ref="B171:T173"/>
    <mergeCell ref="A174:A178"/>
    <mergeCell ref="B95:T96"/>
    <mergeCell ref="B97:T98"/>
    <mergeCell ref="B65:T66"/>
    <mergeCell ref="B68:T68"/>
    <mergeCell ref="R3:T3"/>
    <mergeCell ref="B143:T143"/>
    <mergeCell ref="A65:A66"/>
    <mergeCell ref="A67:A98"/>
    <mergeCell ref="B5:T5"/>
    <mergeCell ref="A30:A56"/>
    <mergeCell ref="A57:A59"/>
    <mergeCell ref="B57:T59"/>
    <mergeCell ref="A60:A64"/>
    <mergeCell ref="A6:A29"/>
  </mergeCells>
  <phoneticPr fontId="5"/>
  <pageMargins left="0.7" right="0.7" top="0.75" bottom="0.75" header="0.3" footer="0.3"/>
  <pageSetup paperSize="8" scale="74" fitToHeight="0" orientation="portrait" r:id="rId1"/>
  <rowBreaks count="1" manualBreakCount="1">
    <brk id="99" max="1638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32"/>
  <sheetViews>
    <sheetView showZeros="0" view="pageBreakPreview" topLeftCell="A28" zoomScale="92" zoomScaleNormal="80" zoomScaleSheetLayoutView="92" workbookViewId="0">
      <selection activeCell="A30" sqref="A30:N30"/>
    </sheetView>
  </sheetViews>
  <sheetFormatPr defaultColWidth="8.90625" defaultRowHeight="23"/>
  <cols>
    <col min="1" max="7" width="8.90625" style="39"/>
    <col min="8" max="8" width="4.08984375" style="39" customWidth="1"/>
    <col min="9" max="16384" width="8.90625" style="39"/>
  </cols>
  <sheetData>
    <row r="1" spans="1:14" ht="25.5">
      <c r="A1" s="338" t="str">
        <f>'Data Entry Sheet for submission'!C24</f>
        <v>Graduate School of Environment and Energy Engineering</v>
      </c>
      <c r="B1" s="338"/>
      <c r="C1" s="338"/>
      <c r="D1" s="338"/>
      <c r="E1" s="338"/>
      <c r="F1" s="338"/>
      <c r="G1" s="338"/>
      <c r="H1" s="338"/>
      <c r="I1" s="338"/>
      <c r="J1" s="338"/>
      <c r="K1" s="338"/>
      <c r="L1" s="338"/>
      <c r="M1" s="338"/>
      <c r="N1" s="338"/>
    </row>
    <row r="2" spans="1:14" ht="25.5">
      <c r="A2" s="338" t="s">
        <v>182</v>
      </c>
      <c r="B2" s="338"/>
      <c r="C2" s="338"/>
      <c r="D2" s="338"/>
      <c r="E2" s="338"/>
      <c r="F2" s="338"/>
      <c r="G2" s="338"/>
      <c r="H2" s="338"/>
      <c r="I2" s="338"/>
      <c r="J2" s="338"/>
      <c r="K2" s="338"/>
      <c r="L2" s="338"/>
      <c r="M2" s="338"/>
      <c r="N2" s="338"/>
    </row>
    <row r="6" spans="1:14" ht="28">
      <c r="A6" s="331" t="s">
        <v>232</v>
      </c>
      <c r="B6" s="331"/>
      <c r="C6" s="331"/>
      <c r="D6" s="331"/>
      <c r="E6" s="331"/>
      <c r="F6" s="331"/>
      <c r="G6" s="331"/>
      <c r="H6" s="331"/>
      <c r="I6" s="331"/>
      <c r="J6" s="331"/>
      <c r="K6" s="331"/>
      <c r="L6" s="331"/>
      <c r="M6" s="331"/>
      <c r="N6" s="331"/>
    </row>
    <row r="7" spans="1:14" ht="25.5">
      <c r="A7" s="516" t="s">
        <v>233</v>
      </c>
      <c r="B7" s="516"/>
      <c r="C7" s="516"/>
      <c r="D7" s="516"/>
      <c r="E7" s="516"/>
      <c r="F7" s="516"/>
      <c r="G7" s="516"/>
      <c r="H7" s="516"/>
      <c r="I7" s="516"/>
      <c r="J7" s="516"/>
      <c r="K7" s="516"/>
      <c r="L7" s="516"/>
      <c r="M7" s="516"/>
      <c r="N7" s="516"/>
    </row>
    <row r="10" spans="1:14" ht="28">
      <c r="A10" s="331" t="s">
        <v>185</v>
      </c>
      <c r="B10" s="331"/>
      <c r="C10" s="331"/>
      <c r="D10" s="331"/>
      <c r="E10" s="331"/>
      <c r="F10" s="331"/>
      <c r="G10" s="331"/>
      <c r="H10" s="331"/>
      <c r="I10" s="331"/>
      <c r="J10" s="331"/>
      <c r="K10" s="331"/>
      <c r="L10" s="331"/>
      <c r="M10" s="331"/>
      <c r="N10" s="331"/>
    </row>
    <row r="11" spans="1:14">
      <c r="A11" s="336" t="s">
        <v>66</v>
      </c>
      <c r="B11" s="336"/>
      <c r="C11" s="336"/>
      <c r="D11" s="336"/>
      <c r="E11" s="336"/>
      <c r="F11" s="336"/>
      <c r="G11" s="336"/>
      <c r="H11" s="336"/>
      <c r="I11" s="336"/>
      <c r="J11" s="336"/>
      <c r="K11" s="336"/>
      <c r="L11" s="336"/>
      <c r="M11" s="336"/>
      <c r="N11" s="336"/>
    </row>
    <row r="13" spans="1:14" ht="90" customHeight="1">
      <c r="A13" s="332">
        <f>'Data Entry Sheet for submission'!C29</f>
        <v>0</v>
      </c>
      <c r="B13" s="332"/>
      <c r="C13" s="332"/>
      <c r="D13" s="332"/>
      <c r="E13" s="332"/>
      <c r="F13" s="332"/>
      <c r="G13" s="332"/>
      <c r="H13" s="332"/>
      <c r="I13" s="332"/>
      <c r="J13" s="332"/>
      <c r="K13" s="332"/>
      <c r="L13" s="332"/>
      <c r="M13" s="332"/>
      <c r="N13" s="332"/>
    </row>
    <row r="14" spans="1:14" ht="65.150000000000006" customHeight="1">
      <c r="A14" s="333">
        <f>'Data Entry Sheet for submission'!C31</f>
        <v>0</v>
      </c>
      <c r="B14" s="333"/>
      <c r="C14" s="333"/>
      <c r="D14" s="333"/>
      <c r="E14" s="333"/>
      <c r="F14" s="333"/>
      <c r="G14" s="333"/>
      <c r="H14" s="333"/>
      <c r="I14" s="333"/>
      <c r="J14" s="333"/>
      <c r="K14" s="333"/>
      <c r="L14" s="333"/>
      <c r="M14" s="333"/>
      <c r="N14" s="333"/>
    </row>
    <row r="16" spans="1:14" ht="65.150000000000006" customHeight="1">
      <c r="A16" s="332">
        <f>'Data Entry Sheet for submission'!C30</f>
        <v>0</v>
      </c>
      <c r="B16" s="332"/>
      <c r="C16" s="332"/>
      <c r="D16" s="332"/>
      <c r="E16" s="332"/>
      <c r="F16" s="332"/>
      <c r="G16" s="332"/>
      <c r="H16" s="332"/>
      <c r="I16" s="332"/>
      <c r="J16" s="332"/>
      <c r="K16" s="332"/>
      <c r="L16" s="332"/>
      <c r="M16" s="332"/>
      <c r="N16" s="332"/>
    </row>
    <row r="17" spans="1:14" ht="65.150000000000006" customHeight="1">
      <c r="A17" s="333">
        <f>'Data Entry Sheet for submission'!C32</f>
        <v>0</v>
      </c>
      <c r="B17" s="333"/>
      <c r="C17" s="333"/>
      <c r="D17" s="333"/>
      <c r="E17" s="333"/>
      <c r="F17" s="333"/>
      <c r="G17" s="333"/>
      <c r="H17" s="333"/>
      <c r="I17" s="333"/>
      <c r="J17" s="333"/>
      <c r="K17" s="333"/>
      <c r="L17" s="333"/>
      <c r="M17" s="333"/>
      <c r="N17" s="333"/>
    </row>
    <row r="21" spans="1:14" ht="27" customHeight="1"/>
    <row r="22" spans="1:14" ht="27" customHeight="1"/>
    <row r="23" spans="1:14" ht="28">
      <c r="A23" s="331" t="s">
        <v>186</v>
      </c>
      <c r="B23" s="331"/>
      <c r="C23" s="331"/>
      <c r="D23" s="331"/>
      <c r="E23" s="331"/>
      <c r="F23" s="331"/>
      <c r="G23" s="331"/>
      <c r="H23" s="331"/>
      <c r="I23" s="331"/>
      <c r="J23" s="331"/>
      <c r="K23" s="331"/>
      <c r="L23" s="331"/>
      <c r="M23" s="331"/>
      <c r="N23" s="331"/>
    </row>
    <row r="24" spans="1:14" ht="24.75" customHeight="1">
      <c r="A24" s="514" t="s">
        <v>187</v>
      </c>
      <c r="B24" s="514"/>
      <c r="C24" s="514"/>
      <c r="D24" s="514"/>
      <c r="E24" s="514"/>
      <c r="F24" s="514"/>
      <c r="G24" s="514"/>
      <c r="H24" s="514"/>
      <c r="I24" s="514"/>
      <c r="J24" s="514"/>
      <c r="K24" s="514"/>
      <c r="L24" s="514"/>
      <c r="M24" s="514"/>
      <c r="N24" s="514"/>
    </row>
    <row r="25" spans="1:14" ht="29.25" customHeight="1">
      <c r="A25" s="514" t="str">
        <f>PROPER('Data Entry Sheet for submission'!E8)&amp;" "&amp;UPPER('Data Entry Sheet for submission'!C8)</f>
        <v xml:space="preserve"> </v>
      </c>
      <c r="B25" s="514"/>
      <c r="C25" s="514"/>
      <c r="D25" s="514"/>
      <c r="E25" s="514"/>
      <c r="F25" s="514"/>
      <c r="G25" s="514"/>
      <c r="H25" s="514"/>
      <c r="I25" s="514"/>
      <c r="J25" s="514"/>
      <c r="K25" s="514"/>
      <c r="L25" s="514"/>
      <c r="M25" s="514"/>
      <c r="N25" s="514"/>
    </row>
    <row r="26" spans="1:14" ht="29.25" customHeight="1">
      <c r="A26" s="514" t="str">
        <f>IF(ISBLANK('Data Entry Sheet for submission'!C6),'Data Entry Sheet for submission'!C7&amp;"　"&amp;'Data Entry Sheet for submission'!E7,'Data Entry Sheet for submission'!C6&amp;"　"&amp;'Data Entry Sheet for submission'!E6)</f>
        <v>　</v>
      </c>
      <c r="B26" s="514"/>
      <c r="C26" s="514"/>
      <c r="D26" s="514"/>
      <c r="E26" s="514"/>
      <c r="F26" s="514"/>
      <c r="G26" s="514"/>
      <c r="H26" s="514"/>
      <c r="I26" s="514"/>
      <c r="J26" s="514"/>
      <c r="K26" s="514"/>
      <c r="L26" s="514"/>
      <c r="M26" s="514"/>
      <c r="N26" s="514"/>
    </row>
    <row r="30" spans="1:14" ht="47.25" customHeight="1">
      <c r="A30" s="515" t="e">
        <f>'Data Entry Sheet for submission'!C25&amp;"　"&amp;VLOOKUP('Data Entry Sheet for submission'!C26,'Research guidance list'!A:J,10,FALSE)</f>
        <v>#N/A</v>
      </c>
      <c r="B30" s="515"/>
      <c r="C30" s="515"/>
      <c r="D30" s="515"/>
      <c r="E30" s="515"/>
      <c r="F30" s="515"/>
      <c r="G30" s="515"/>
      <c r="H30" s="515"/>
      <c r="I30" s="515"/>
      <c r="J30" s="515"/>
      <c r="K30" s="515"/>
      <c r="L30" s="515"/>
      <c r="M30" s="515"/>
      <c r="N30" s="515"/>
    </row>
    <row r="32" spans="1:14">
      <c r="A32" s="512">
        <v>45566</v>
      </c>
      <c r="B32" s="512"/>
      <c r="C32" s="512"/>
      <c r="D32" s="512"/>
      <c r="E32" s="512"/>
      <c r="F32" s="512"/>
      <c r="G32" s="512"/>
      <c r="H32" s="512"/>
      <c r="I32" s="512"/>
      <c r="J32" s="512"/>
      <c r="K32" s="512"/>
      <c r="L32" s="512"/>
      <c r="M32" s="512"/>
      <c r="N32" s="512"/>
    </row>
  </sheetData>
  <sheetProtection formatColumns="0" formatRows="0"/>
  <mergeCells count="16">
    <mergeCell ref="A2:N2"/>
    <mergeCell ref="A32:N32"/>
    <mergeCell ref="A17:N17"/>
    <mergeCell ref="A23:N23"/>
    <mergeCell ref="A1:N1"/>
    <mergeCell ref="A25:N25"/>
    <mergeCell ref="A26:N26"/>
    <mergeCell ref="A30:N30"/>
    <mergeCell ref="A16:N16"/>
    <mergeCell ref="A6:N6"/>
    <mergeCell ref="A10:N10"/>
    <mergeCell ref="A13:N13"/>
    <mergeCell ref="A14:N14"/>
    <mergeCell ref="A7:N7"/>
    <mergeCell ref="A11:N11"/>
    <mergeCell ref="A24:N24"/>
  </mergeCells>
  <phoneticPr fontId="5"/>
  <conditionalFormatting sqref="A32:N32">
    <cfRule type="cellIs" dxfId="0" priority="1" operator="equal">
      <formula>"yyyy/mm"</formula>
    </cfRule>
  </conditionalFormatting>
  <pageMargins left="0.7" right="0.7" top="0.75" bottom="0.75" header="0.3" footer="0.3"/>
  <pageSetup paperSize="9" scale="74"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D2"/>
  <sheetViews>
    <sheetView showZeros="0" workbookViewId="0"/>
  </sheetViews>
  <sheetFormatPr defaultColWidth="9.08984375" defaultRowHeight="11"/>
  <cols>
    <col min="1" max="16384" width="9.08984375" style="1"/>
  </cols>
  <sheetData>
    <row r="1" spans="1:56" s="68" customFormat="1" ht="31.5" customHeight="1">
      <c r="A1" s="141" t="s">
        <v>234</v>
      </c>
      <c r="B1" s="141" t="s">
        <v>235</v>
      </c>
      <c r="C1" s="141" t="s">
        <v>236</v>
      </c>
      <c r="D1" s="141" t="s">
        <v>237</v>
      </c>
      <c r="E1" s="141" t="s">
        <v>238</v>
      </c>
      <c r="F1" s="141" t="s">
        <v>239</v>
      </c>
      <c r="G1" s="142" t="s">
        <v>240</v>
      </c>
      <c r="H1" s="142" t="s">
        <v>241</v>
      </c>
      <c r="I1" s="142" t="s">
        <v>242</v>
      </c>
      <c r="J1" s="141" t="s">
        <v>243</v>
      </c>
      <c r="K1" s="141" t="s">
        <v>244</v>
      </c>
      <c r="L1" s="141" t="s">
        <v>245</v>
      </c>
      <c r="M1" s="141" t="s">
        <v>246</v>
      </c>
      <c r="N1" s="65" t="s">
        <v>247</v>
      </c>
      <c r="O1" s="65" t="s">
        <v>248</v>
      </c>
      <c r="P1" s="65" t="s">
        <v>249</v>
      </c>
      <c r="Q1" s="65" t="s">
        <v>250</v>
      </c>
      <c r="R1" s="66" t="s">
        <v>251</v>
      </c>
      <c r="S1" s="66" t="s">
        <v>252</v>
      </c>
      <c r="T1" s="67" t="s">
        <v>253</v>
      </c>
      <c r="U1" s="141" t="s">
        <v>254</v>
      </c>
      <c r="V1" s="141" t="s">
        <v>255</v>
      </c>
      <c r="W1" s="141" t="s">
        <v>256</v>
      </c>
      <c r="X1" s="141" t="s">
        <v>257</v>
      </c>
      <c r="Y1" s="141" t="s">
        <v>258</v>
      </c>
      <c r="Z1" s="141" t="s">
        <v>259</v>
      </c>
      <c r="AA1" s="141" t="s">
        <v>260</v>
      </c>
      <c r="AB1" s="141" t="s">
        <v>261</v>
      </c>
      <c r="AC1" s="141" t="s">
        <v>262</v>
      </c>
      <c r="AD1" s="141" t="s">
        <v>263</v>
      </c>
      <c r="AE1" s="141" t="s">
        <v>264</v>
      </c>
      <c r="AF1" s="141" t="s">
        <v>265</v>
      </c>
      <c r="AG1" s="141" t="s">
        <v>266</v>
      </c>
      <c r="AH1" s="141" t="s">
        <v>267</v>
      </c>
      <c r="AI1" s="141" t="s">
        <v>268</v>
      </c>
      <c r="AJ1" s="141" t="s">
        <v>269</v>
      </c>
      <c r="AK1" s="141" t="s">
        <v>270</v>
      </c>
      <c r="AL1" s="143" t="s">
        <v>271</v>
      </c>
      <c r="AM1" s="144" t="s">
        <v>272</v>
      </c>
      <c r="AN1" s="144" t="s">
        <v>273</v>
      </c>
      <c r="AO1" s="144" t="s">
        <v>274</v>
      </c>
      <c r="AP1" s="144" t="s">
        <v>275</v>
      </c>
      <c r="AQ1" s="141" t="s">
        <v>276</v>
      </c>
      <c r="AR1" s="141" t="s">
        <v>277</v>
      </c>
      <c r="AS1" s="141" t="s">
        <v>278</v>
      </c>
      <c r="AT1" s="141" t="s">
        <v>279</v>
      </c>
      <c r="AU1" s="141" t="s">
        <v>280</v>
      </c>
      <c r="AV1" s="141" t="s">
        <v>281</v>
      </c>
      <c r="AW1" s="141" t="s">
        <v>282</v>
      </c>
      <c r="AX1" s="141" t="s">
        <v>283</v>
      </c>
      <c r="AY1" s="145" t="s">
        <v>284</v>
      </c>
      <c r="AZ1" s="145" t="s">
        <v>285</v>
      </c>
      <c r="BA1" s="146" t="s">
        <v>286</v>
      </c>
      <c r="BB1" s="146" t="s">
        <v>287</v>
      </c>
      <c r="BC1" s="145" t="s">
        <v>288</v>
      </c>
      <c r="BD1" s="145" t="s">
        <v>289</v>
      </c>
    </row>
    <row r="2" spans="1:56" ht="42" customHeight="1">
      <c r="A2" s="147" t="str">
        <f>LEFT(UPPER(ASC('Data Entry Sheet for submission'!C3)),8)</f>
        <v/>
      </c>
      <c r="B2" s="147" t="str">
        <f>IF(ISBLANK('Data Entry Sheet for submission'!C6),'Data Entry Sheet for submission'!C7&amp;"　"&amp;'Data Entry Sheet for submission'!E7,'Data Entry Sheet for submission'!C6&amp;"　"&amp;'Data Entry Sheet for submission'!E6)</f>
        <v>　</v>
      </c>
      <c r="C2" s="147" t="str">
        <f>'Data Entry Sheet for submission'!C7&amp;"　"&amp;'Data Entry Sheet for submission'!E7</f>
        <v>　</v>
      </c>
      <c r="D2" s="147" t="str">
        <f>UPPER('Data Entry Sheet for submission'!C8)&amp;"　"&amp;PROPER('Data Entry Sheet for submission'!E8)</f>
        <v>　</v>
      </c>
      <c r="E2" s="148">
        <f>'Data Entry Sheet for submission'!D9</f>
        <v>0</v>
      </c>
      <c r="F2" s="147">
        <f>VLOOKUP('Data Entry Sheet for submission'!F9,入力タブ!AF:AH,2,FALSE)</f>
        <v>-1</v>
      </c>
      <c r="G2" s="149" t="str">
        <f>VLOOKUP('Data Entry Sheet for submission'!F9,入力タブ!AF:AH,3,FALSE)</f>
        <v>※選択してください</v>
      </c>
      <c r="H2" s="149" t="e">
        <f>VLOOKUP('Data Entry Sheet for submission'!C10,入力タブ!AN:AP,2,FALSE)</f>
        <v>#N/A</v>
      </c>
      <c r="I2" s="149" t="e">
        <f>IF(VLOOKUP('Data Entry Sheet for submission'!C10,入力タブ!AN:AP,2,FALSE)=99,'Data Entry Sheet for submission'!E10,VLOOKUP('Data Entry Sheet for submission'!C10,入力タブ!AN:AP,3,FALSE))</f>
        <v>#N/A</v>
      </c>
      <c r="J2" s="150" t="str">
        <f>IF(ISBLANK('Data Entry Sheet for submission'!D11),"",'Data Entry Sheet for submission'!D11)</f>
        <v/>
      </c>
      <c r="K2" s="150" t="str">
        <f>IF(ISBLANK('Data Entry Sheet for submission'!D12),"",'Data Entry Sheet for submission'!D12)</f>
        <v/>
      </c>
      <c r="L2" s="148">
        <f>'Data Entry Sheet for submission'!C16</f>
        <v>0</v>
      </c>
      <c r="M2" s="148">
        <f>'Data Entry Sheet for submission'!E16</f>
        <v>0</v>
      </c>
      <c r="N2" s="151" t="e">
        <f>VLOOKUP('Data Entry Sheet for submission'!G16,入力タブ!AJ:AL,2,FALSE)</f>
        <v>#N/A</v>
      </c>
      <c r="O2" s="151" t="e">
        <f>VLOOKUP('Data Entry Sheet for submission'!G16,入力タブ!AJ:AL,3,FALSE)</f>
        <v>#N/A</v>
      </c>
      <c r="P2" s="151" t="e">
        <f>VLOOKUP('Data Entry Sheet for submission'!C17,入力タブ!A:C,2,FALSE)</f>
        <v>#N/A</v>
      </c>
      <c r="Q2" s="151" t="e">
        <f>IF(VLOOKUP('Data Entry Sheet for submission'!C17,入力タブ!A:C,2,FALSE)=99,'Data Entry Sheet for submission'!#REF!,VLOOKUP('Data Entry Sheet for submission'!C17,入力タブ!A:C,3,FALSE))</f>
        <v>#N/A</v>
      </c>
      <c r="R2" s="147" t="e">
        <f>VLOOKUP('Data Entry Sheet for submission'!C18,入力タブ!Q:S,2,FALSE)</f>
        <v>#N/A</v>
      </c>
      <c r="S2" s="147" t="e">
        <f>IF(VLOOKUP('Data Entry Sheet for submission'!C18,入力タブ!Q:S,2,FALSE)=99,'Data Entry Sheet for submission'!#REF!,VLOOKUP('Data Entry Sheet for submission'!C18,入力タブ!Q:S,3,FALSE))</f>
        <v>#N/A</v>
      </c>
      <c r="T2" s="147" t="str">
        <f>VLOOKUP('Data Entry Sheet for submission'!C19,入力タブ!X:Y,2,FALSE)</f>
        <v>博士後期課程</v>
      </c>
      <c r="U2" s="147" t="str">
        <f>IF(ISBLANK('Data Entry Sheet for submission'!C20),"",'Data Entry Sheet for submission'!C20)</f>
        <v/>
      </c>
      <c r="V2" s="147" t="e">
        <f>VLOOKUP('Data Entry Sheet for submission'!C24,入力タブ!A:C,2,FALSE)</f>
        <v>#N/A</v>
      </c>
      <c r="W2" s="147" t="e">
        <f>MID(VLOOKUP('Data Entry Sheet for submission'!C25,入力タブ!Q:S,2,FALSE),3,2)</f>
        <v>#N/A</v>
      </c>
      <c r="X2" s="147" t="e">
        <f>MID(VLOOKUP('Data Entry Sheet for submission'!C25,入力タブ!Q:S,2,FALSE),5,2)</f>
        <v>#N/A</v>
      </c>
      <c r="Y2" s="147" t="e">
        <f>VLOOKUP('Data Entry Sheet for submission'!C24,入力タブ!A:C,3,FALSE)</f>
        <v>#N/A</v>
      </c>
      <c r="Z2" s="147" t="e">
        <f>VLOOKUP('Data Entry Sheet for submission'!C25,入力タブ!Q:S,3,FALSE)</f>
        <v>#N/A</v>
      </c>
      <c r="AA2" s="147" t="e">
        <f>VLOOKUP('Data Entry Sheet for submission'!C26,'Research guidance list'!A:I,5,FALSE)</f>
        <v>#N/A</v>
      </c>
      <c r="AB2" s="147" t="e">
        <f>VLOOKUP('Data Entry Sheet for submission'!C26,'Research guidance list'!A:I,6,FALSE)</f>
        <v>#N/A</v>
      </c>
      <c r="AC2" s="147" t="e">
        <f>VLOOKUP('Data Entry Sheet for submission'!C26,'Research guidance list'!A:J,10,FALSE)</f>
        <v>#N/A</v>
      </c>
      <c r="AD2" s="147" t="str">
        <f>VLOOKUP('Data Entry Sheet for submission'!C27,入力タブ!E:G,2,FALSE)</f>
        <v>01</v>
      </c>
      <c r="AE2" s="147" t="str">
        <f>VLOOKUP('Data Entry Sheet for submission'!C27,入力タブ!E:G,3,FALSE)</f>
        <v>課程内（課程3年以内）</v>
      </c>
      <c r="AF2" s="147" t="e">
        <f>VLOOKUP('Data Entry Sheet for submission'!C28,入力タブ!I:K,2,FALSE)</f>
        <v>#N/A</v>
      </c>
      <c r="AG2" s="147" t="e">
        <f>VLOOKUP('Data Entry Sheet for submission'!C28,入力タブ!I:K,3,FALSE)</f>
        <v>#N/A</v>
      </c>
      <c r="AH2" s="147">
        <f>'Data Entry Sheet for submission'!C29</f>
        <v>0</v>
      </c>
      <c r="AI2" s="147">
        <f>'Data Entry Sheet for submission'!C30</f>
        <v>0</v>
      </c>
      <c r="AJ2" s="147" t="str">
        <f>IF(ISBLANK('Data Entry Sheet for submission'!C31),"",'Data Entry Sheet for submission'!C31)</f>
        <v/>
      </c>
      <c r="AK2" s="147" t="str">
        <f>IF(ISBLANK('Data Entry Sheet for submission'!C32),"",'Data Entry Sheet for submission'!C32)</f>
        <v/>
      </c>
      <c r="AL2" s="147">
        <f>'Data Entry Sheet for submission'!C33</f>
        <v>0</v>
      </c>
      <c r="AM2" s="147" t="e">
        <f>VLOOKUP('Data Entry Sheet for submission'!C34,入力タブ!M:O,2,FALSE)</f>
        <v>#N/A</v>
      </c>
      <c r="AN2" s="152" t="e">
        <f>IF(VLOOKUP('Data Entry Sheet for submission'!C34,入力タブ!M:O,2,FALSE)=99,'Data Entry Sheet for submission'!D35,VLOOKUP('Data Entry Sheet for submission'!C34,入力タブ!M:O,3,FALSE))</f>
        <v>#N/A</v>
      </c>
      <c r="AO2" s="153">
        <f>'Data Entry Sheet for submission'!C38</f>
        <v>0</v>
      </c>
      <c r="AP2" s="153">
        <f>'Data Entry Sheet for submission'!C39</f>
        <v>0</v>
      </c>
      <c r="AQ2" s="147" t="str">
        <f>'Data Entry Sheet for submission'!C42 &amp; "　" &amp; 'Data Entry Sheet for submission'!D42</f>
        <v>　</v>
      </c>
      <c r="AR2" s="147">
        <f>'Data Entry Sheet for submission'!E42</f>
        <v>0</v>
      </c>
      <c r="AS2" s="147" t="str">
        <f>'Data Entry Sheet for submission'!C43 &amp; "　" &amp; 'Data Entry Sheet for submission'!D43</f>
        <v>　</v>
      </c>
      <c r="AT2" s="147">
        <f>'Data Entry Sheet for submission'!E43</f>
        <v>0</v>
      </c>
      <c r="AU2" s="147" t="str">
        <f>'Data Entry Sheet for submission'!C44 &amp; "　" &amp; 'Data Entry Sheet for submission'!D44</f>
        <v>　</v>
      </c>
      <c r="AV2" s="147">
        <f>'Data Entry Sheet for submission'!E44</f>
        <v>0</v>
      </c>
      <c r="AW2" s="147" t="str">
        <f>IF(AND(ISBLANK('Data Entry Sheet for submission'!C45),ISBLANK('Data Entry Sheet for submission'!D45)),"",'Data Entry Sheet for submission'!C45 &amp; "　" &amp; 'Data Entry Sheet for submission'!D45)</f>
        <v/>
      </c>
      <c r="AX2" s="147" t="str">
        <f>IF(ISBLANK('Data Entry Sheet for submission'!E45),"",'Data Entry Sheet for submission'!E45)</f>
        <v/>
      </c>
      <c r="AY2" s="154" t="str">
        <f>IF(AND(ISBLANK('Data Entry Sheet for submission'!C46),ISBLANK('Data Entry Sheet for submission'!D46)),"",'Data Entry Sheet for submission'!C46 &amp; "　" &amp; 'Data Entry Sheet for submission'!D46)</f>
        <v/>
      </c>
      <c r="AZ2" s="154" t="str">
        <f>IF(ISBLANK('Data Entry Sheet for submission'!E46),"",'Data Entry Sheet for submission'!E46)</f>
        <v/>
      </c>
      <c r="BA2" s="154" t="str">
        <f>IF(AND(ISBLANK('Data Entry Sheet for submission'!C47),ISBLANK('Data Entry Sheet for submission'!D47)),"",'Data Entry Sheet for submission'!C47 &amp; "　" &amp; 'Data Entry Sheet for submission'!D47)</f>
        <v/>
      </c>
      <c r="BB2" s="154" t="str">
        <f>IF(ISBLANK('Data Entry Sheet for submission'!E47),"",'Data Entry Sheet for submission'!E47)</f>
        <v/>
      </c>
      <c r="BC2" s="154" t="str">
        <f>IF(AND(ISBLANK('Data Entry Sheet for submission'!C48),ISBLANK('Data Entry Sheet for submission'!D48)),"",'Data Entry Sheet for submission'!C48 &amp; "　" &amp; 'Data Entry Sheet for submission'!D48)</f>
        <v/>
      </c>
      <c r="BD2" s="154" t="str">
        <f>IF(ISBLANK('Data Entry Sheet for submission'!E48),"",'Data Entry Sheet for submission'!E48)</f>
        <v/>
      </c>
    </row>
  </sheetData>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topLeftCell="A22" zoomScale="88" zoomScaleNormal="88" zoomScaleSheetLayoutView="51" workbookViewId="0">
      <selection activeCell="J32" sqref="J32"/>
    </sheetView>
  </sheetViews>
  <sheetFormatPr defaultColWidth="25.6328125" defaultRowHeight="18" customHeight="1"/>
  <cols>
    <col min="1" max="1" width="3.6328125" style="2" customWidth="1"/>
    <col min="2" max="2" width="22" style="2" customWidth="1"/>
    <col min="3" max="7" width="17.6328125" style="2" customWidth="1"/>
    <col min="8" max="9" width="18" style="2" customWidth="1"/>
    <col min="10" max="13" width="15.6328125" style="2" customWidth="1"/>
    <col min="14" max="16384" width="25.6328125" style="2"/>
  </cols>
  <sheetData>
    <row r="1" spans="1:10" ht="39" customHeight="1" thickBot="1">
      <c r="A1" s="245" t="s">
        <v>23</v>
      </c>
      <c r="B1" s="246"/>
      <c r="C1" s="246"/>
      <c r="D1" s="246"/>
      <c r="E1" s="246"/>
      <c r="F1" s="246"/>
      <c r="G1" s="246"/>
    </row>
    <row r="2" spans="1:10" ht="14" thickTop="1">
      <c r="H2" s="23" t="s">
        <v>24</v>
      </c>
      <c r="I2" s="24"/>
      <c r="J2"/>
    </row>
    <row r="3" spans="1:10" ht="41" thickBot="1">
      <c r="B3" s="5" t="s">
        <v>25</v>
      </c>
      <c r="C3" s="101"/>
      <c r="D3" s="257" t="s">
        <v>26</v>
      </c>
      <c r="E3" s="258"/>
      <c r="F3" s="258"/>
      <c r="G3" s="258"/>
      <c r="H3" s="25" t="s">
        <v>27</v>
      </c>
      <c r="I3" s="26" t="s">
        <v>28</v>
      </c>
    </row>
    <row r="4" spans="1:10" ht="14" thickTop="1"/>
    <row r="5" spans="1:10" ht="17.5">
      <c r="A5" s="22" t="s">
        <v>29</v>
      </c>
      <c r="B5" s="30" t="s" ph="1">
        <v>30</v>
      </c>
      <c r="C5" s="241" t="s">
        <v>31</v>
      </c>
      <c r="D5" s="242"/>
      <c r="E5" s="241" t="s">
        <v>32</v>
      </c>
      <c r="F5" s="242"/>
    </row>
    <row r="6" spans="1:10" ht="13.5">
      <c r="B6" s="32" t="s">
        <v>33</v>
      </c>
      <c r="C6" s="243"/>
      <c r="D6" s="244"/>
      <c r="E6" s="243"/>
      <c r="F6" s="244"/>
      <c r="G6" s="22" t="s">
        <v>34</v>
      </c>
    </row>
    <row r="7" spans="1:10" ht="13.5">
      <c r="B7" s="3" t="s">
        <v>35</v>
      </c>
      <c r="C7" s="243"/>
      <c r="D7" s="244"/>
      <c r="E7" s="243"/>
      <c r="F7" s="244"/>
    </row>
    <row r="8" spans="1:10" ht="13.5">
      <c r="B8" s="4" t="s">
        <v>36</v>
      </c>
      <c r="C8" s="243"/>
      <c r="D8" s="244"/>
      <c r="E8" s="243"/>
      <c r="F8" s="244"/>
    </row>
    <row r="9" spans="1:10" ht="12" customHeight="1">
      <c r="B9" s="233" t="s">
        <v>37</v>
      </c>
      <c r="C9" s="233"/>
      <c r="D9" s="102"/>
      <c r="E9" s="27" t="s">
        <v>38</v>
      </c>
      <c r="F9" s="103" t="s">
        <v>60</v>
      </c>
      <c r="G9" s="2" t="s">
        <v>39</v>
      </c>
    </row>
    <row r="10" spans="1:10" ht="24" customHeight="1">
      <c r="B10" s="18" t="s">
        <v>40</v>
      </c>
      <c r="C10" s="103"/>
      <c r="D10" s="31" t="s">
        <v>41</v>
      </c>
      <c r="E10" s="255"/>
      <c r="F10" s="256"/>
    </row>
    <row r="11" spans="1:10" ht="13.5">
      <c r="B11" s="235" t="s">
        <v>42</v>
      </c>
      <c r="C11" s="235"/>
      <c r="D11" s="239"/>
      <c r="E11" s="240"/>
      <c r="F11" s="240"/>
      <c r="G11" s="22" t="s">
        <v>34</v>
      </c>
    </row>
    <row r="12" spans="1:10" ht="13.5">
      <c r="B12" s="235" t="s">
        <v>43</v>
      </c>
      <c r="C12" s="235"/>
      <c r="D12" s="239"/>
      <c r="E12" s="240"/>
      <c r="F12" s="240"/>
      <c r="G12" s="22" t="s">
        <v>34</v>
      </c>
    </row>
    <row r="13" spans="1:10" ht="13.5"/>
    <row r="14" spans="1:10" ht="13.5">
      <c r="A14" s="2" t="s">
        <v>44</v>
      </c>
      <c r="B14" s="2" t="s">
        <v>45</v>
      </c>
    </row>
    <row r="15" spans="1:10" ht="31.5" customHeight="1">
      <c r="B15" s="238" t="s">
        <v>46</v>
      </c>
      <c r="C15" s="238"/>
      <c r="D15" s="238"/>
      <c r="E15" s="238"/>
      <c r="F15" s="238"/>
      <c r="G15" s="238"/>
    </row>
    <row r="16" spans="1:10" ht="70.5">
      <c r="B16" s="7" t="s">
        <v>47</v>
      </c>
      <c r="C16" s="102"/>
      <c r="D16" s="33" t="s">
        <v>48</v>
      </c>
      <c r="E16" s="102"/>
      <c r="F16" s="7" t="s">
        <v>49</v>
      </c>
      <c r="G16" s="104"/>
    </row>
    <row r="17" spans="1:9" ht="39" customHeight="1">
      <c r="B17" s="8" t="s">
        <v>50</v>
      </c>
      <c r="C17" s="236" t="s">
        <v>477</v>
      </c>
      <c r="D17" s="237"/>
    </row>
    <row r="18" spans="1:9" ht="39" customHeight="1">
      <c r="B18" s="9" t="s">
        <v>52</v>
      </c>
      <c r="C18" s="236" t="s">
        <v>478</v>
      </c>
      <c r="D18" s="237"/>
      <c r="I18" t="s">
        <v>494</v>
      </c>
    </row>
    <row r="19" spans="1:9" ht="13.5">
      <c r="B19" s="9" t="s">
        <v>53</v>
      </c>
      <c r="C19" s="105" t="s">
        <v>462</v>
      </c>
      <c r="D19" s="10"/>
      <c r="E19" s="10"/>
      <c r="F19" s="10"/>
      <c r="G19" s="10"/>
    </row>
    <row r="20" spans="1:9" ht="13.5">
      <c r="B20" s="4" t="s">
        <v>54</v>
      </c>
      <c r="C20" s="234"/>
      <c r="D20" s="234"/>
      <c r="E20" s="234"/>
      <c r="F20" s="234"/>
      <c r="G20" s="234"/>
      <c r="H20" s="22" t="s">
        <v>34</v>
      </c>
    </row>
    <row r="21" spans="1:9" ht="13.5"/>
    <row r="22" spans="1:9" ht="13.5">
      <c r="A22" s="2" t="s">
        <v>55</v>
      </c>
      <c r="B22" s="2" t="s">
        <v>56</v>
      </c>
    </row>
    <row r="23" spans="1:9" ht="31.5" customHeight="1">
      <c r="B23" s="265" t="s">
        <v>57</v>
      </c>
      <c r="C23" s="265"/>
      <c r="D23" s="265"/>
      <c r="E23" s="265"/>
      <c r="F23" s="265"/>
      <c r="G23" s="265"/>
      <c r="I23" s="2" t="s">
        <v>58</v>
      </c>
    </row>
    <row r="24" spans="1:9" ht="27">
      <c r="B24" s="5" t="s">
        <v>59</v>
      </c>
      <c r="C24" s="275" t="s">
        <v>477</v>
      </c>
      <c r="D24" s="275"/>
      <c r="E24" s="275"/>
      <c r="F24" s="275"/>
      <c r="G24" s="275"/>
    </row>
    <row r="25" spans="1:9" ht="27">
      <c r="B25" s="5" t="s">
        <v>61</v>
      </c>
      <c r="C25" s="255" t="s">
        <v>495</v>
      </c>
      <c r="D25" s="277"/>
      <c r="E25" s="277"/>
      <c r="F25" s="277"/>
      <c r="G25" s="256"/>
    </row>
    <row r="26" spans="1:9" ht="13.5">
      <c r="B26" s="6" t="s">
        <v>62</v>
      </c>
      <c r="C26" s="275"/>
      <c r="D26" s="275"/>
      <c r="E26" s="275"/>
      <c r="F26" s="275"/>
      <c r="G26" s="275"/>
      <c r="H26" s="2" t="s">
        <v>63</v>
      </c>
    </row>
    <row r="27" spans="1:9" ht="18" customHeight="1">
      <c r="B27" s="28" t="s">
        <v>64</v>
      </c>
      <c r="C27" s="275" t="s">
        <v>463</v>
      </c>
      <c r="D27" s="275"/>
      <c r="E27" s="275"/>
      <c r="F27" s="275"/>
      <c r="G27" s="275"/>
    </row>
    <row r="28" spans="1:9" ht="18" customHeight="1">
      <c r="B28" s="5" t="s">
        <v>65</v>
      </c>
      <c r="C28" s="278"/>
      <c r="D28" s="278"/>
      <c r="E28" s="278"/>
      <c r="F28" s="278"/>
      <c r="G28" s="278"/>
    </row>
    <row r="29" spans="1:9" ht="42.4" customHeight="1">
      <c r="B29" s="5" t="s">
        <v>66</v>
      </c>
      <c r="C29" s="261"/>
      <c r="D29" s="261"/>
      <c r="E29" s="261"/>
      <c r="F29" s="261"/>
      <c r="G29" s="261"/>
    </row>
    <row r="30" spans="1:9" ht="42.4" customHeight="1">
      <c r="B30" s="5" t="s">
        <v>67</v>
      </c>
      <c r="C30" s="261"/>
      <c r="D30" s="261"/>
      <c r="E30" s="261"/>
      <c r="F30" s="261"/>
      <c r="G30" s="261"/>
    </row>
    <row r="31" spans="1:9" ht="42.4" customHeight="1">
      <c r="B31" s="5" t="s">
        <v>68</v>
      </c>
      <c r="C31" s="262"/>
      <c r="D31" s="262"/>
      <c r="E31" s="262"/>
      <c r="F31" s="262"/>
      <c r="G31" s="262"/>
      <c r="H31" s="22" t="s">
        <v>34</v>
      </c>
    </row>
    <row r="32" spans="1:9" ht="42.4" customHeight="1">
      <c r="B32" s="5" t="s">
        <v>69</v>
      </c>
      <c r="C32" s="262"/>
      <c r="D32" s="262"/>
      <c r="E32" s="262"/>
      <c r="F32" s="262"/>
      <c r="G32" s="262"/>
      <c r="H32" s="22" t="s">
        <v>34</v>
      </c>
    </row>
    <row r="33" spans="1:8" ht="153.75" customHeight="1" thickBot="1">
      <c r="B33" s="29" t="s">
        <v>70</v>
      </c>
      <c r="C33" s="263"/>
      <c r="D33" s="263"/>
      <c r="E33" s="263"/>
      <c r="F33" s="263"/>
      <c r="G33" s="263"/>
    </row>
    <row r="34" spans="1:8" ht="18" customHeight="1" thickTop="1">
      <c r="B34" s="264" t="s">
        <v>71</v>
      </c>
      <c r="C34" s="274" t="s">
        <v>492</v>
      </c>
      <c r="D34" s="274"/>
      <c r="E34" s="274"/>
      <c r="F34" s="274"/>
      <c r="G34" s="274"/>
      <c r="H34" s="169" t="s">
        <v>491</v>
      </c>
    </row>
    <row r="35" spans="1:8" ht="36.75" customHeight="1">
      <c r="B35" s="264"/>
      <c r="C35" s="35" t="s">
        <v>51</v>
      </c>
      <c r="D35" s="273"/>
      <c r="E35" s="273"/>
      <c r="F35" s="273"/>
      <c r="G35" s="273"/>
      <c r="H35" s="170" t="s">
        <v>492</v>
      </c>
    </row>
    <row r="37" spans="1:8" ht="13.5">
      <c r="A37" s="2" t="s">
        <v>72</v>
      </c>
    </row>
    <row r="38" spans="1:8" ht="27">
      <c r="B38" s="139" t="s">
        <v>73</v>
      </c>
      <c r="C38" s="102"/>
    </row>
    <row r="39" spans="1:8" ht="50">
      <c r="B39" s="140" t="s">
        <v>74</v>
      </c>
      <c r="C39" s="102"/>
    </row>
    <row r="40" spans="1:8" ht="13.5">
      <c r="B40" s="247" t="s">
        <v>75</v>
      </c>
      <c r="C40" s="259" t="s">
        <v>76</v>
      </c>
      <c r="D40" s="260"/>
      <c r="E40" s="249" t="s">
        <v>77</v>
      </c>
      <c r="F40" s="250"/>
      <c r="G40" s="251"/>
    </row>
    <row r="41" spans="1:8" ht="13.5">
      <c r="B41" s="248"/>
      <c r="C41" s="73" t="s">
        <v>31</v>
      </c>
      <c r="D41" s="73" t="s">
        <v>32</v>
      </c>
      <c r="E41" s="252"/>
      <c r="F41" s="253"/>
      <c r="G41" s="254"/>
    </row>
    <row r="42" spans="1:8" ht="13.5">
      <c r="B42" s="21" t="s">
        <v>78</v>
      </c>
      <c r="C42" s="102"/>
      <c r="D42" s="102"/>
      <c r="E42" s="276"/>
      <c r="F42" s="276"/>
      <c r="G42" s="276"/>
    </row>
    <row r="43" spans="1:8" ht="13.5">
      <c r="B43" s="20" t="s">
        <v>79</v>
      </c>
      <c r="C43" s="102"/>
      <c r="D43" s="102"/>
      <c r="E43" s="269"/>
      <c r="F43" s="269"/>
      <c r="G43" s="269"/>
    </row>
    <row r="44" spans="1:8" ht="13.5">
      <c r="B44" s="20" t="s">
        <v>80</v>
      </c>
      <c r="C44" s="102"/>
      <c r="D44" s="102"/>
      <c r="E44" s="269"/>
      <c r="F44" s="269"/>
      <c r="G44" s="269"/>
    </row>
    <row r="45" spans="1:8" ht="13.5">
      <c r="B45" s="20" t="s">
        <v>81</v>
      </c>
      <c r="C45" s="106"/>
      <c r="D45" s="106"/>
      <c r="E45" s="270"/>
      <c r="F45" s="271"/>
      <c r="G45" s="272"/>
    </row>
    <row r="46" spans="1:8" ht="13.5">
      <c r="B46" s="20" t="s">
        <v>82</v>
      </c>
      <c r="C46" s="106"/>
      <c r="D46" s="106"/>
      <c r="E46" s="270"/>
      <c r="F46" s="271"/>
      <c r="G46" s="272"/>
    </row>
    <row r="47" spans="1:8" ht="13.5">
      <c r="B47" s="20" t="s">
        <v>83</v>
      </c>
      <c r="C47" s="106"/>
      <c r="D47" s="106"/>
      <c r="E47" s="270"/>
      <c r="F47" s="271"/>
      <c r="G47" s="272"/>
    </row>
    <row r="48" spans="1:8" ht="13.5">
      <c r="B48" s="19" t="s">
        <v>84</v>
      </c>
      <c r="C48" s="107"/>
      <c r="D48" s="107"/>
      <c r="E48" s="266"/>
      <c r="F48" s="267"/>
      <c r="G48" s="268"/>
    </row>
  </sheetData>
  <sheetProtection formatColumns="0" formatRows="0"/>
  <mergeCells count="44">
    <mergeCell ref="D35:G35"/>
    <mergeCell ref="C34:G34"/>
    <mergeCell ref="C26:G26"/>
    <mergeCell ref="E42:G42"/>
    <mergeCell ref="C24:G24"/>
    <mergeCell ref="C25:G25"/>
    <mergeCell ref="C27:G27"/>
    <mergeCell ref="C28:G28"/>
    <mergeCell ref="E48:G48"/>
    <mergeCell ref="E44:G44"/>
    <mergeCell ref="E45:G45"/>
    <mergeCell ref="E46:G46"/>
    <mergeCell ref="E43:G43"/>
    <mergeCell ref="E47:G47"/>
    <mergeCell ref="A1:G1"/>
    <mergeCell ref="B40:B41"/>
    <mergeCell ref="E40:G41"/>
    <mergeCell ref="E10:F10"/>
    <mergeCell ref="D3:G3"/>
    <mergeCell ref="C40:D40"/>
    <mergeCell ref="C29:G29"/>
    <mergeCell ref="C30:G30"/>
    <mergeCell ref="C18:D18"/>
    <mergeCell ref="C31:G31"/>
    <mergeCell ref="C32:G32"/>
    <mergeCell ref="C33:G33"/>
    <mergeCell ref="B34:B35"/>
    <mergeCell ref="B23:G23"/>
    <mergeCell ref="D12:F12"/>
    <mergeCell ref="C5:D5"/>
    <mergeCell ref="E5:F5"/>
    <mergeCell ref="C6:D6"/>
    <mergeCell ref="C7:D7"/>
    <mergeCell ref="C8:D8"/>
    <mergeCell ref="E6:F6"/>
    <mergeCell ref="E7:F7"/>
    <mergeCell ref="E8:F8"/>
    <mergeCell ref="B9:C9"/>
    <mergeCell ref="C20:G20"/>
    <mergeCell ref="B12:C12"/>
    <mergeCell ref="B11:C11"/>
    <mergeCell ref="C17:D17"/>
    <mergeCell ref="B15:G15"/>
    <mergeCell ref="D11:F11"/>
  </mergeCells>
  <phoneticPr fontId="5"/>
  <conditionalFormatting sqref="C6:F8 D9 C16 E16 C29:G30 C38:C39 C42:G44">
    <cfRule type="containsBlanks" dxfId="41" priority="2">
      <formula>LEN(TRIM(C6))=0</formula>
    </cfRule>
  </conditionalFormatting>
  <conditionalFormatting sqref="D11:F11">
    <cfRule type="expression" dxfId="38" priority="4">
      <formula>AND(ISBLANK(D11),ISBLANK(D12))</formula>
    </cfRule>
  </conditionalFormatting>
  <conditionalFormatting sqref="D12:F12">
    <cfRule type="expression" dxfId="37" priority="3">
      <formula>AND(ISBLANK(D11),ISBLANK(D12))</formula>
    </cfRule>
  </conditionalFormatting>
  <conditionalFormatting sqref="F9 C10 G16 C17:D18 C19 C24:C25 C26:G26 C27:C28 C33:G34">
    <cfRule type="containsBlanks" dxfId="34" priority="1">
      <formula>LEN(TRIM(C9))=0</formula>
    </cfRule>
  </conditionalFormatting>
  <dataValidations count="4">
    <dataValidation type="date" allowBlank="1" showInputMessage="1" showErrorMessage="1" sqref="C16 D9 E16 C38:C39" xr:uid="{00000000-0002-0000-0100-000000000000}">
      <formula1>1</formula1>
      <formula2>47848</formula2>
    </dataValidation>
    <dataValidation type="list" allowBlank="1" showInputMessage="1" showErrorMessage="1" sqref="C19" xr:uid="{00000000-0002-0000-0100-000001000000}">
      <formula1>"Doctoral Program"</formula1>
    </dataValidation>
    <dataValidation type="list" allowBlank="1" showInputMessage="1" showErrorMessage="1" sqref="C34:G34" xr:uid="{00000000-0002-0000-0100-00000B000000}">
      <formula1>$H$34:$H$35</formula1>
    </dataValidation>
    <dataValidation type="list" allowBlank="1" showInputMessage="1" showErrorMessage="1" sqref="C28:G28" xr:uid="{00000000-0002-0000-0100-00000A000000}">
      <formula1>"Doctor of Engineering,Ph.D. in Social Science"</formula1>
    </dataValidation>
  </dataValidations>
  <pageMargins left="0.7" right="0.7" top="0.75" bottom="0.75" header="0.3" footer="0.3"/>
  <pageSetup paperSize="9" scale="66"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9" id="{E2C88E03-DDB1-427E-A134-32D2FE3DF99F}">
            <xm:f>VLOOKUP(C10,入力タブ!AN:AO,2,FALSE)=-1</xm:f>
            <x14:dxf>
              <fill>
                <patternFill>
                  <bgColor rgb="FFFFFF00"/>
                </patternFill>
              </fill>
            </x14:dxf>
          </x14:cfRule>
          <xm:sqref>C10</xm:sqref>
        </x14:conditionalFormatting>
        <x14:conditionalFormatting xmlns:xm="http://schemas.microsoft.com/office/excel/2006/main">
          <x14:cfRule type="expression" priority="16" id="{06499DAB-680D-43B1-AA7E-1C7DA25BBF72}">
            <xm:f>VLOOKUP(C27,入力タブ!E:F,2,FALSE)=-1</xm:f>
            <x14:dxf>
              <fill>
                <patternFill>
                  <bgColor rgb="FFFFFF00"/>
                </patternFill>
              </fill>
            </x14:dxf>
          </x14:cfRule>
          <xm:sqref>C27</xm:sqref>
        </x14:conditionalFormatting>
        <x14:conditionalFormatting xmlns:xm="http://schemas.microsoft.com/office/excel/2006/main">
          <x14:cfRule type="expression" priority="15" id="{6BBB3519-0442-4F14-8972-3A6A6D44F56F}">
            <xm:f>VLOOKUP(C28,入力タブ!I:J,2,FALSE)=-1</xm:f>
            <x14:dxf>
              <fill>
                <patternFill>
                  <bgColor rgb="FFFFFF00"/>
                </patternFill>
              </fill>
            </x14:dxf>
          </x14:cfRule>
          <xm:sqref>C28</xm:sqref>
        </x14:conditionalFormatting>
        <x14:conditionalFormatting xmlns:xm="http://schemas.microsoft.com/office/excel/2006/main">
          <x14:cfRule type="expression" priority="23" id="{97DB3007-94FA-489E-8DF0-33824FF0D842}">
            <xm:f>VLOOKUP(C17,入力タブ!A:B,2,FALSE)=-1</xm:f>
            <x14:dxf>
              <fill>
                <patternFill>
                  <bgColor rgb="FFFFFF00"/>
                </patternFill>
              </fill>
            </x14:dxf>
          </x14:cfRule>
          <xm:sqref>C17:D17 C24</xm:sqref>
        </x14:conditionalFormatting>
        <x14:conditionalFormatting xmlns:xm="http://schemas.microsoft.com/office/excel/2006/main">
          <x14:cfRule type="expression" priority="22" id="{52820964-840B-4607-B998-0C345369EBCE}">
            <xm:f>VLOOKUP(C18,入力タブ!Q:R,2,FALSE)=-1</xm:f>
            <x14:dxf>
              <fill>
                <patternFill>
                  <bgColor rgb="FFFFFF00"/>
                </patternFill>
              </fill>
            </x14:dxf>
          </x14:cfRule>
          <xm:sqref>C18:D18 C25</xm:sqref>
        </x14:conditionalFormatting>
        <x14:conditionalFormatting xmlns:xm="http://schemas.microsoft.com/office/excel/2006/main">
          <x14:cfRule type="expression" priority="151" id="{C0BD138C-9A6D-46E2-9B72-7FCAC4A22C7D}">
            <xm:f>VLOOKUP(C26,'Research guidance list'!A:K,5,FALSE)=-1</xm:f>
            <x14:dxf>
              <fill>
                <patternFill>
                  <bgColor rgb="FFFFFF00"/>
                </patternFill>
              </fill>
            </x14:dxf>
          </x14:cfRule>
          <xm:sqref>C26:G26</xm:sqref>
        </x14:conditionalFormatting>
        <x14:conditionalFormatting xmlns:xm="http://schemas.microsoft.com/office/excel/2006/main">
          <x14:cfRule type="expression" priority="14" id="{A1CDD1F1-A05E-40BD-8962-EB1334D02E0E}">
            <xm:f>VLOOKUP(C34,入力タブ!M:N,2,FALSE)=-1</xm:f>
            <x14:dxf>
              <fill>
                <patternFill>
                  <bgColor rgb="FFFFFF00"/>
                </patternFill>
              </fill>
            </x14:dxf>
          </x14:cfRule>
          <xm:sqref>C34:G34</xm:sqref>
        </x14:conditionalFormatting>
        <x14:conditionalFormatting xmlns:xm="http://schemas.microsoft.com/office/excel/2006/main">
          <x14:cfRule type="expression" priority="13" id="{124F7177-C5BD-4F4D-A88E-9DB087B23A75}">
            <xm:f>IF(VLOOKUP(C34,入力タブ!M:N,2,FALSE)=99,ISBLANK(D35),FALSE)</xm:f>
            <x14:dxf>
              <fill>
                <patternFill>
                  <bgColor rgb="FFFFFF00"/>
                </patternFill>
              </fill>
            </x14:dxf>
          </x14:cfRule>
          <xm:sqref>D35:G35</xm:sqref>
        </x14:conditionalFormatting>
        <x14:conditionalFormatting xmlns:xm="http://schemas.microsoft.com/office/excel/2006/main">
          <x14:cfRule type="expression" priority="5" id="{C9CB6F5E-6A3D-4604-A11A-71DE8A88F981}">
            <xm:f>IF(VLOOKUP(C10,入力タブ!AN:AO,2,FALSE)=99,ISBLANK(E10),FALSE)</xm:f>
            <x14:dxf>
              <fill>
                <patternFill>
                  <bgColor rgb="FFFFFF00"/>
                </patternFill>
              </fill>
            </x14:dxf>
          </x14:cfRule>
          <xm:sqref>E10:F10</xm:sqref>
        </x14:conditionalFormatting>
        <x14:conditionalFormatting xmlns:xm="http://schemas.microsoft.com/office/excel/2006/main">
          <x14:cfRule type="expression" priority="25" id="{84FD9A6A-DEC6-44C2-9023-7D730447EAA8}">
            <xm:f>VLOOKUP(F9,入力タブ!AF:AG,2,FALSE)=-1</xm:f>
            <x14:dxf>
              <fill>
                <patternFill>
                  <bgColor rgb="FFFFFF00"/>
                </patternFill>
              </fill>
            </x14:dxf>
          </x14:cfRule>
          <xm:sqref>F9</xm:sqref>
        </x14:conditionalFormatting>
        <x14:conditionalFormatting xmlns:xm="http://schemas.microsoft.com/office/excel/2006/main">
          <x14:cfRule type="expression" priority="24" id="{712B75FC-A1CD-43E8-AF7B-0010332CDE00}">
            <xm:f>VLOOKUP(G16,入力タブ!AJ:AK,2,FALSE)=-1</xm:f>
            <x14:dxf>
              <fill>
                <patternFill>
                  <bgColor rgb="FFFFFF00"/>
                </patternFill>
              </fill>
            </x14:dxf>
          </x14:cfRule>
          <xm:sqref>G16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3000000}">
          <x14:formula1>
            <xm:f>入力タブ!$AJ$1:$AJ$4</xm:f>
          </x14:formula1>
          <xm:sqref>G16</xm:sqref>
        </x14:dataValidation>
        <x14:dataValidation type="list" allowBlank="1" showInputMessage="1" showErrorMessage="1" xr:uid="{00000000-0002-0000-0100-000004000000}">
          <x14:formula1>
            <xm:f>入力タブ!$AF$1:$AF$49</xm:f>
          </x14:formula1>
          <xm:sqref>F9</xm:sqref>
        </x14:dataValidation>
        <x14:dataValidation type="list" allowBlank="1" showInputMessage="1" showErrorMessage="1" xr:uid="{00000000-0002-0000-0100-000009000000}">
          <x14:formula1>
            <xm:f>入力タブ!$E$1:$E$7</xm:f>
          </x14:formula1>
          <xm:sqref>C27:G27</xm:sqref>
        </x14:dataValidation>
        <x14:dataValidation type="list" allowBlank="1" showInputMessage="1" showErrorMessage="1" xr:uid="{00000000-0002-0000-0100-00000C000000}">
          <x14:formula1>
            <xm:f>入力タブ!$AN$1:$AN$5</xm:f>
          </x14:formula1>
          <xm:sqref>C10</xm:sqref>
        </x14:dataValidation>
        <x14:dataValidation type="list" allowBlank="1" showInputMessage="1" showErrorMessage="1" xr:uid="{00000000-0002-0000-0100-00000D000000}">
          <x14:formula1>
            <xm:f>'Research guidance list'!$A$2:$A$505</xm:f>
          </x14:formula1>
          <xm:sqref>C26:G26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
  <sheetViews>
    <sheetView zoomScale="90" zoomScaleNormal="90" workbookViewId="0">
      <pane ySplit="1" topLeftCell="A2" activePane="bottomLeft" state="frozen"/>
      <selection activeCell="A23" sqref="A23:V24"/>
      <selection pane="bottomLeft" activeCell="A13" sqref="A13"/>
    </sheetView>
  </sheetViews>
  <sheetFormatPr defaultColWidth="9.08984375" defaultRowHeight="12"/>
  <cols>
    <col min="1" max="1" width="65" style="159" customWidth="1"/>
    <col min="2" max="2" width="33.36328125" style="161" customWidth="1"/>
    <col min="3" max="3" width="13" style="159" hidden="1" customWidth="1"/>
    <col min="4" max="4" width="16" style="159" hidden="1" customWidth="1"/>
    <col min="5" max="5" width="9.90625" style="159" hidden="1" customWidth="1"/>
    <col min="6" max="6" width="18" style="159" hidden="1" customWidth="1"/>
    <col min="7" max="7" width="54.453125" style="159" hidden="1" customWidth="1"/>
    <col min="8" max="8" width="46.453125" style="159" hidden="1" customWidth="1"/>
    <col min="9" max="16384" width="9.08984375" style="159"/>
  </cols>
  <sheetData>
    <row r="1" spans="1:9">
      <c r="A1" s="155" t="s">
        <v>464</v>
      </c>
      <c r="B1" s="156" t="s">
        <v>465</v>
      </c>
      <c r="C1" s="157" t="s">
        <v>466</v>
      </c>
      <c r="D1" s="157" t="s">
        <v>467</v>
      </c>
      <c r="E1" s="157" t="s">
        <v>468</v>
      </c>
      <c r="F1" s="157" t="s">
        <v>469</v>
      </c>
      <c r="G1" s="158" t="s">
        <v>262</v>
      </c>
      <c r="H1" s="158" t="s">
        <v>470</v>
      </c>
      <c r="I1" s="159">
        <v>2024</v>
      </c>
    </row>
    <row r="2" spans="1:9">
      <c r="A2" s="160"/>
      <c r="G2" s="162"/>
      <c r="H2" s="162"/>
    </row>
    <row r="3" spans="1:9">
      <c r="A3" s="163" t="s">
        <v>490</v>
      </c>
      <c r="B3" s="164" t="s">
        <v>479</v>
      </c>
      <c r="C3" s="165">
        <v>5102010038</v>
      </c>
      <c r="D3" s="166">
        <v>1</v>
      </c>
      <c r="E3" s="167">
        <v>2024</v>
      </c>
      <c r="F3" s="166">
        <v>5102010038</v>
      </c>
      <c r="G3" s="166" t="s">
        <v>471</v>
      </c>
      <c r="H3" s="159" t="s">
        <v>471</v>
      </c>
    </row>
    <row r="4" spans="1:9">
      <c r="A4" s="163" t="s">
        <v>480</v>
      </c>
      <c r="B4" s="164" t="s">
        <v>481</v>
      </c>
      <c r="C4" s="165">
        <v>5102010042</v>
      </c>
      <c r="D4" s="166">
        <v>1</v>
      </c>
      <c r="E4" s="167">
        <v>2024</v>
      </c>
      <c r="F4" s="166">
        <v>5102010042</v>
      </c>
      <c r="G4" s="166" t="s">
        <v>472</v>
      </c>
      <c r="H4" s="159" t="s">
        <v>472</v>
      </c>
    </row>
    <row r="5" spans="1:9">
      <c r="A5" s="163" t="s">
        <v>482</v>
      </c>
      <c r="B5" s="164" t="s">
        <v>483</v>
      </c>
      <c r="C5" s="165">
        <v>5102010043</v>
      </c>
      <c r="D5" s="166">
        <v>1</v>
      </c>
      <c r="E5" s="167">
        <v>2024</v>
      </c>
      <c r="F5" s="166">
        <v>5102010043</v>
      </c>
      <c r="G5" s="166" t="s">
        <v>473</v>
      </c>
      <c r="H5" s="159" t="s">
        <v>474</v>
      </c>
    </row>
    <row r="6" spans="1:9">
      <c r="A6" s="163" t="s">
        <v>489</v>
      </c>
      <c r="B6" s="164" t="s">
        <v>484</v>
      </c>
      <c r="C6" s="165">
        <v>5102010044</v>
      </c>
      <c r="D6" s="166">
        <v>1</v>
      </c>
      <c r="E6" s="167">
        <v>2024</v>
      </c>
      <c r="F6" s="166">
        <v>5102010044</v>
      </c>
      <c r="G6" s="166" t="s">
        <v>475</v>
      </c>
      <c r="H6" s="159" t="s">
        <v>475</v>
      </c>
    </row>
    <row r="7" spans="1:9">
      <c r="A7" s="163" t="s">
        <v>485</v>
      </c>
      <c r="B7" s="164" t="s">
        <v>486</v>
      </c>
      <c r="C7" s="165">
        <v>5102010045</v>
      </c>
      <c r="D7" s="166">
        <v>1</v>
      </c>
      <c r="E7" s="167">
        <v>2024</v>
      </c>
      <c r="F7" s="166">
        <v>5102010045</v>
      </c>
      <c r="G7" s="166" t="s">
        <v>476</v>
      </c>
      <c r="H7" s="159" t="s">
        <v>476</v>
      </c>
    </row>
    <row r="8" spans="1:9">
      <c r="A8" s="168" t="s">
        <v>487</v>
      </c>
      <c r="B8" s="156" t="s">
        <v>488</v>
      </c>
    </row>
  </sheetData>
  <sheetProtection autoFilter="0"/>
  <autoFilter ref="A1:H496" xr:uid="{00000000-0009-0000-0000-000002000000}"/>
  <phoneticPr fontId="5"/>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42"/>
  <sheetViews>
    <sheetView showZeros="0" view="pageBreakPreview" topLeftCell="A28" zoomScaleNormal="100" zoomScaleSheetLayoutView="100" workbookViewId="0">
      <selection activeCell="AN27" sqref="AN27"/>
    </sheetView>
  </sheetViews>
  <sheetFormatPr defaultColWidth="9" defaultRowHeight="16.5" customHeight="1"/>
  <cols>
    <col min="1" max="3" width="5.08984375" style="87" customWidth="1"/>
    <col min="4" max="4" width="6" style="87" customWidth="1"/>
    <col min="5" max="5" width="5.36328125" style="87" customWidth="1"/>
    <col min="6" max="7" width="5.08984375" style="87" customWidth="1"/>
    <col min="8" max="8" width="10.36328125" style="87" customWidth="1"/>
    <col min="9" max="17" width="5.08984375" style="87" customWidth="1"/>
    <col min="18" max="18" width="6.6328125" style="87" customWidth="1"/>
    <col min="19" max="20" width="5.08984375" style="87" customWidth="1"/>
    <col min="21" max="22" width="5.6328125" style="87" customWidth="1"/>
    <col min="23" max="16384" width="9" style="87"/>
  </cols>
  <sheetData>
    <row r="1" spans="1:19" ht="16.5" customHeight="1">
      <c r="A1" s="279" t="s">
        <v>147</v>
      </c>
      <c r="B1" s="279"/>
      <c r="C1" s="279"/>
      <c r="D1" s="279"/>
      <c r="E1" s="279"/>
      <c r="F1" s="279"/>
      <c r="G1" s="279"/>
      <c r="H1" s="279"/>
      <c r="I1" s="279"/>
      <c r="J1" s="279"/>
      <c r="K1" s="279"/>
      <c r="L1" s="279"/>
      <c r="M1" s="279"/>
      <c r="N1" s="279"/>
      <c r="O1" s="279"/>
      <c r="P1" s="279"/>
      <c r="Q1" s="279"/>
      <c r="R1" s="279"/>
      <c r="S1" s="86"/>
    </row>
    <row r="2" spans="1:19" ht="16.5" customHeight="1">
      <c r="A2" s="88"/>
      <c r="B2" s="88"/>
      <c r="C2" s="88"/>
      <c r="D2" s="88"/>
      <c r="E2" s="88"/>
      <c r="F2" s="88"/>
      <c r="G2" s="88"/>
      <c r="H2" s="88"/>
      <c r="I2" s="88"/>
      <c r="J2" s="88"/>
      <c r="K2" s="88"/>
      <c r="L2" s="88"/>
      <c r="M2" s="88"/>
      <c r="N2" s="88"/>
      <c r="O2" s="88"/>
      <c r="P2" s="88"/>
      <c r="Q2" s="89" t="s">
        <v>148</v>
      </c>
      <c r="R2" s="89"/>
      <c r="S2" s="88"/>
    </row>
    <row r="3" spans="1:19" ht="16.5" customHeight="1">
      <c r="A3" s="88"/>
      <c r="B3" s="88"/>
      <c r="C3" s="88"/>
      <c r="D3" s="88"/>
      <c r="E3" s="88"/>
      <c r="F3" s="88"/>
      <c r="G3" s="88"/>
      <c r="H3" s="88"/>
      <c r="J3" s="88"/>
      <c r="K3" s="88"/>
      <c r="L3" s="90"/>
      <c r="M3" s="88"/>
      <c r="N3" s="88"/>
      <c r="O3" s="88"/>
      <c r="P3" s="90" t="s">
        <v>149</v>
      </c>
      <c r="Q3" s="280"/>
      <c r="R3" s="281"/>
      <c r="S3" s="88"/>
    </row>
    <row r="4" spans="1:19" ht="16.5" customHeight="1">
      <c r="A4" s="87" t="str">
        <f>"To the Dean of the "&amp;'Data Entry Sheet for submission'!C24&amp;", Waseda University"</f>
        <v>To the Dean of the Graduate School of Environment and Energy Engineering, Waseda University</v>
      </c>
    </row>
    <row r="6" spans="1:19" ht="22.5" customHeight="1">
      <c r="A6" s="285" t="s">
        <v>150</v>
      </c>
      <c r="B6" s="286"/>
      <c r="C6" s="286"/>
      <c r="D6" s="287"/>
      <c r="G6" s="282" t="s">
        <v>459</v>
      </c>
      <c r="H6" s="282"/>
      <c r="I6" s="299" t="str">
        <f>IF(VLOOKUP('Data Entry Sheet for submission'!F9,入力タブ!AF:AG,2,FALSE)&lt;&gt;99,'Data Entry Sheet for submission'!F9,IF(VLOOKUP('Data Entry Sheet for submission'!C10,入力タブ!AN:AO,2,FALSE)=99,'Data Entry Sheet for submission'!E10,'Data Entry Sheet for submission'!C10))</f>
        <v>※Please select.</v>
      </c>
      <c r="J6" s="300"/>
      <c r="K6" s="300"/>
      <c r="L6" s="300"/>
      <c r="M6" s="91"/>
    </row>
    <row r="7" spans="1:19" ht="16.5" customHeight="1">
      <c r="A7" s="288"/>
      <c r="B7" s="284"/>
      <c r="C7" s="284"/>
      <c r="D7" s="289"/>
      <c r="G7" s="304" t="s">
        <v>151</v>
      </c>
      <c r="H7" s="305"/>
      <c r="I7" s="92" t="s">
        <v>152</v>
      </c>
      <c r="J7" s="74"/>
      <c r="K7" s="92" t="s">
        <v>153</v>
      </c>
      <c r="L7" s="74"/>
      <c r="M7" s="91"/>
    </row>
    <row r="8" spans="1:19" ht="16.5" customHeight="1">
      <c r="A8" s="288"/>
      <c r="B8" s="284"/>
      <c r="C8" s="284"/>
      <c r="D8" s="289"/>
      <c r="G8" s="306"/>
      <c r="H8" s="307"/>
      <c r="I8" s="318"/>
      <c r="J8" s="319"/>
      <c r="K8" s="319"/>
      <c r="L8" s="319"/>
      <c r="M8" s="319"/>
      <c r="N8" s="319"/>
      <c r="O8" s="319"/>
      <c r="P8" s="319"/>
      <c r="Q8" s="319"/>
      <c r="R8" s="320"/>
    </row>
    <row r="9" spans="1:19" ht="16.5" customHeight="1">
      <c r="A9" s="288"/>
      <c r="B9" s="284"/>
      <c r="C9" s="284"/>
      <c r="D9" s="289"/>
      <c r="G9" s="308"/>
      <c r="H9" s="309"/>
      <c r="I9" s="321"/>
      <c r="J9" s="322"/>
      <c r="K9" s="322"/>
      <c r="L9" s="322"/>
      <c r="M9" s="322"/>
      <c r="N9" s="322"/>
      <c r="O9" s="322"/>
      <c r="P9" s="322"/>
      <c r="Q9" s="322"/>
      <c r="R9" s="323"/>
    </row>
    <row r="10" spans="1:19" ht="16.5" customHeight="1">
      <c r="A10" s="288"/>
      <c r="B10" s="284"/>
      <c r="C10" s="284"/>
      <c r="D10" s="289"/>
      <c r="G10" s="283" t="s">
        <v>154</v>
      </c>
      <c r="H10" s="283"/>
      <c r="I10" s="324" t="str">
        <f>'Data Entry Sheet for submission'!C7&amp;"　"&amp;'Data Entry Sheet for submission'!E7</f>
        <v>　</v>
      </c>
      <c r="J10" s="325"/>
      <c r="K10" s="325"/>
      <c r="L10" s="325"/>
      <c r="M10" s="325"/>
      <c r="N10" s="325"/>
      <c r="O10" s="325"/>
      <c r="P10" s="325"/>
      <c r="Q10" s="325"/>
      <c r="R10" s="93"/>
    </row>
    <row r="11" spans="1:19" ht="16.5" customHeight="1">
      <c r="A11" s="288"/>
      <c r="B11" s="284"/>
      <c r="C11" s="284"/>
      <c r="D11" s="289"/>
      <c r="G11" s="303" t="s">
        <v>155</v>
      </c>
      <c r="H11" s="303"/>
      <c r="I11" s="324" t="str">
        <f>IF(ISBLANK('Data Entry Sheet for submission'!C6),'Data Entry Sheet for submission'!C8&amp;"　"&amp;'Data Entry Sheet for submission'!E8,'Data Entry Sheet for submission'!C6&amp;"　"&amp;'Data Entry Sheet for submission'!E6)</f>
        <v>　</v>
      </c>
      <c r="J11" s="325"/>
      <c r="K11" s="325"/>
      <c r="L11" s="325"/>
      <c r="M11" s="325"/>
      <c r="N11" s="325"/>
      <c r="O11" s="325"/>
      <c r="P11" s="325"/>
      <c r="Q11" s="325"/>
      <c r="R11" s="94" t="s">
        <v>156</v>
      </c>
    </row>
    <row r="12" spans="1:19" ht="16.5" customHeight="1">
      <c r="A12" s="288"/>
      <c r="B12" s="284"/>
      <c r="C12" s="284"/>
      <c r="D12" s="289"/>
      <c r="G12" s="303" t="s">
        <v>157</v>
      </c>
      <c r="H12" s="303"/>
      <c r="I12" s="293">
        <f>'Data Entry Sheet for submission'!D9</f>
        <v>0</v>
      </c>
      <c r="J12" s="294"/>
      <c r="K12" s="294"/>
      <c r="L12" s="294"/>
      <c r="M12" s="294"/>
      <c r="N12" s="294"/>
      <c r="O12" s="294"/>
      <c r="P12" s="294"/>
      <c r="Q12" s="294"/>
      <c r="R12" s="295"/>
    </row>
    <row r="13" spans="1:19" ht="16.5" customHeight="1">
      <c r="A13" s="288"/>
      <c r="B13" s="284"/>
      <c r="C13" s="284"/>
      <c r="D13" s="289"/>
      <c r="G13" s="303" t="s">
        <v>158</v>
      </c>
      <c r="H13" s="303"/>
      <c r="I13" s="296"/>
      <c r="J13" s="297"/>
      <c r="K13" s="297"/>
      <c r="L13" s="297"/>
      <c r="M13" s="297"/>
      <c r="N13" s="297"/>
      <c r="O13" s="297"/>
      <c r="P13" s="297"/>
      <c r="Q13" s="297"/>
      <c r="R13" s="298"/>
    </row>
    <row r="14" spans="1:19" ht="16.5" customHeight="1">
      <c r="A14" s="290"/>
      <c r="B14" s="291"/>
      <c r="C14" s="291"/>
      <c r="D14" s="292"/>
      <c r="G14" s="303" t="s">
        <v>159</v>
      </c>
      <c r="H14" s="303"/>
      <c r="I14" s="299">
        <f>IF(ISBLANK('Data Entry Sheet for submission'!D11),'Data Entry Sheet for submission'!D12,'Data Entry Sheet for submission'!D11)</f>
        <v>0</v>
      </c>
      <c r="J14" s="300"/>
      <c r="K14" s="300"/>
      <c r="L14" s="300"/>
      <c r="M14" s="300"/>
      <c r="N14" s="300"/>
      <c r="O14" s="300"/>
      <c r="P14" s="300"/>
      <c r="Q14" s="300"/>
      <c r="R14" s="301"/>
    </row>
    <row r="16" spans="1:19" ht="54" customHeight="1">
      <c r="B16" s="302" t="str">
        <f>"In accordance with Article 14 of the Waseda University Graduate School Regulations, I hereby apply for the degree of "&amp;'Data Entry Sheet for submission'!C28&amp;" and submit the items indicated below. I certify that the dissertation submitted is my own work and written in accordance with the University policy regarding academic integrity.　　"</f>
        <v>In accordance with Article 14 of the Waseda University Graduate School Regulations, I hereby apply for the degree of  and submit the items indicated below. I certify that the dissertation submitted is my own work and written in accordance with the University policy regarding academic integrity.　　</v>
      </c>
      <c r="C16" s="302"/>
      <c r="D16" s="302"/>
      <c r="E16" s="302"/>
      <c r="F16" s="302"/>
      <c r="G16" s="302"/>
      <c r="H16" s="302"/>
      <c r="I16" s="302"/>
      <c r="J16" s="302"/>
      <c r="K16" s="302"/>
      <c r="L16" s="302"/>
      <c r="M16" s="302"/>
      <c r="N16" s="302"/>
      <c r="O16" s="302"/>
      <c r="P16" s="302"/>
      <c r="Q16" s="302"/>
      <c r="R16" s="302"/>
    </row>
    <row r="17" spans="1:19" ht="64.5" customHeight="1">
      <c r="B17" s="326" t="s">
        <v>160</v>
      </c>
      <c r="C17" s="327"/>
      <c r="D17" s="327"/>
      <c r="E17" s="327"/>
      <c r="F17" s="327"/>
      <c r="G17" s="327"/>
      <c r="H17" s="327"/>
      <c r="I17" s="327"/>
      <c r="J17" s="327"/>
      <c r="K17" s="327"/>
      <c r="L17" s="327"/>
      <c r="M17" s="327"/>
      <c r="N17" s="327"/>
      <c r="O17" s="327"/>
      <c r="P17" s="327"/>
      <c r="Q17" s="327"/>
      <c r="R17" s="327"/>
    </row>
    <row r="18" spans="1:19" ht="16.5" customHeight="1">
      <c r="A18" s="284" t="s">
        <v>161</v>
      </c>
      <c r="B18" s="284"/>
      <c r="C18" s="284"/>
      <c r="D18" s="284"/>
      <c r="E18" s="284"/>
      <c r="F18" s="284"/>
      <c r="G18" s="284"/>
      <c r="H18" s="284"/>
      <c r="I18" s="284"/>
      <c r="J18" s="284"/>
      <c r="K18" s="284"/>
      <c r="L18" s="284"/>
      <c r="M18" s="284"/>
      <c r="N18" s="284"/>
      <c r="O18" s="284"/>
      <c r="P18" s="284"/>
      <c r="Q18" s="284"/>
      <c r="R18" s="284"/>
      <c r="S18" s="284"/>
    </row>
    <row r="20" spans="1:19" ht="16.5" customHeight="1">
      <c r="A20" s="87" t="s">
        <v>162</v>
      </c>
    </row>
    <row r="21" spans="1:19" ht="39.75" customHeight="1">
      <c r="A21" s="95"/>
      <c r="B21" s="315" t="str">
        <f>'Data Entry Sheet for submission'!C24&amp;"・"&amp;'Data Entry Sheet for submission'!C25&amp;"・"&amp;'Data Entry Sheet for submission'!C28</f>
        <v>Graduate School of Environment and Energy Engineering・Department of  Environment and Energy Engineering・</v>
      </c>
      <c r="C21" s="315"/>
      <c r="D21" s="315"/>
      <c r="E21" s="315"/>
      <c r="F21" s="315"/>
      <c r="G21" s="315"/>
      <c r="H21" s="315"/>
      <c r="I21" s="315"/>
      <c r="J21" s="315"/>
      <c r="K21" s="315"/>
      <c r="L21" s="315"/>
      <c r="M21" s="315"/>
      <c r="N21" s="315"/>
      <c r="O21" s="315"/>
      <c r="P21" s="315"/>
      <c r="Q21" s="315"/>
      <c r="R21" s="315"/>
    </row>
    <row r="22" spans="1:19" ht="16.5" customHeight="1">
      <c r="A22" s="95"/>
      <c r="B22" s="95"/>
      <c r="C22" s="95"/>
      <c r="D22" s="95"/>
      <c r="E22" s="95"/>
      <c r="F22" s="95"/>
      <c r="G22" s="95"/>
      <c r="H22" s="95"/>
      <c r="I22" s="95"/>
      <c r="J22" s="95"/>
    </row>
    <row r="23" spans="1:19" s="137" customFormat="1" ht="16.5" customHeight="1">
      <c r="A23" s="137" t="s">
        <v>163</v>
      </c>
    </row>
    <row r="25" spans="1:19" s="137" customFormat="1" ht="16.5" customHeight="1">
      <c r="A25" s="137" t="s">
        <v>164</v>
      </c>
    </row>
    <row r="26" spans="1:19" ht="42" customHeight="1">
      <c r="B26" s="311" t="s">
        <v>165</v>
      </c>
      <c r="C26" s="311"/>
      <c r="D26" s="311"/>
      <c r="E26" s="311"/>
      <c r="F26" s="314">
        <f>'Data Entry Sheet for submission'!C29</f>
        <v>0</v>
      </c>
      <c r="G26" s="314"/>
      <c r="H26" s="314"/>
      <c r="I26" s="314"/>
      <c r="J26" s="314"/>
      <c r="K26" s="314"/>
      <c r="L26" s="314"/>
      <c r="M26" s="314"/>
      <c r="N26" s="314"/>
      <c r="O26" s="314"/>
      <c r="P26" s="314"/>
      <c r="Q26" s="314"/>
      <c r="R26" s="314"/>
    </row>
    <row r="27" spans="1:19" ht="41.5" customHeight="1">
      <c r="A27" s="96"/>
      <c r="B27" s="311" t="s">
        <v>166</v>
      </c>
      <c r="C27" s="311"/>
      <c r="D27" s="311"/>
      <c r="E27" s="311"/>
      <c r="F27" s="314">
        <f>'Data Entry Sheet for submission'!C31</f>
        <v>0</v>
      </c>
      <c r="G27" s="314"/>
      <c r="H27" s="314"/>
      <c r="I27" s="314"/>
      <c r="J27" s="314"/>
      <c r="K27" s="314"/>
      <c r="L27" s="314"/>
      <c r="M27" s="314"/>
      <c r="N27" s="314"/>
      <c r="O27" s="314"/>
      <c r="P27" s="314"/>
      <c r="Q27" s="314"/>
      <c r="R27" s="314"/>
    </row>
    <row r="28" spans="1:19" ht="41.5" customHeight="1">
      <c r="A28" s="96"/>
      <c r="B28" s="314" t="s">
        <v>167</v>
      </c>
      <c r="C28" s="314"/>
      <c r="D28" s="314"/>
      <c r="E28" s="314"/>
      <c r="F28" s="314">
        <f>'Data Entry Sheet for submission'!C30</f>
        <v>0</v>
      </c>
      <c r="G28" s="314"/>
      <c r="H28" s="314"/>
      <c r="I28" s="314"/>
      <c r="J28" s="314"/>
      <c r="K28" s="314"/>
      <c r="L28" s="314"/>
      <c r="M28" s="314"/>
      <c r="N28" s="314"/>
      <c r="O28" s="314"/>
      <c r="P28" s="314"/>
      <c r="Q28" s="314"/>
      <c r="R28" s="314"/>
    </row>
    <row r="29" spans="1:19" ht="41.5" customHeight="1">
      <c r="A29" s="97"/>
      <c r="B29" s="314" t="s">
        <v>168</v>
      </c>
      <c r="C29" s="314"/>
      <c r="D29" s="314"/>
      <c r="E29" s="314"/>
      <c r="F29" s="314">
        <f>'Data Entry Sheet for submission'!C32</f>
        <v>0</v>
      </c>
      <c r="G29" s="314"/>
      <c r="H29" s="314"/>
      <c r="I29" s="314"/>
      <c r="J29" s="314"/>
      <c r="K29" s="314"/>
      <c r="L29" s="314"/>
      <c r="M29" s="314"/>
      <c r="N29" s="314"/>
      <c r="O29" s="314"/>
      <c r="P29" s="314"/>
      <c r="Q29" s="314"/>
      <c r="R29" s="314"/>
    </row>
    <row r="30" spans="1:19" ht="16.149999999999999" customHeight="1">
      <c r="A30" s="97"/>
      <c r="B30" s="315"/>
      <c r="C30" s="316"/>
      <c r="D30" s="316"/>
      <c r="E30" s="316"/>
      <c r="F30" s="316"/>
      <c r="G30" s="316"/>
      <c r="H30" s="316"/>
      <c r="I30" s="316"/>
      <c r="J30" s="316"/>
      <c r="K30" s="316"/>
      <c r="L30" s="316"/>
      <c r="M30" s="316"/>
      <c r="N30" s="316"/>
      <c r="O30" s="316"/>
      <c r="P30" s="316"/>
      <c r="Q30" s="316"/>
    </row>
    <row r="31" spans="1:19" ht="16.5" customHeight="1">
      <c r="A31" s="87" t="s">
        <v>169</v>
      </c>
    </row>
    <row r="32" spans="1:19" ht="16.5" customHeight="1">
      <c r="B32" s="87" t="s">
        <v>170</v>
      </c>
    </row>
    <row r="34" spans="1:11" ht="16.5" customHeight="1">
      <c r="B34" s="313" t="s">
        <v>171</v>
      </c>
      <c r="C34" s="313"/>
      <c r="D34" s="313"/>
      <c r="E34" s="312"/>
      <c r="F34" s="312"/>
      <c r="G34" s="312"/>
      <c r="H34" s="312"/>
      <c r="I34" s="312"/>
      <c r="J34" s="98" t="s">
        <v>156</v>
      </c>
    </row>
    <row r="37" spans="1:11" ht="16.5" customHeight="1">
      <c r="A37" s="87" t="s">
        <v>172</v>
      </c>
    </row>
    <row r="38" spans="1:11" ht="16.5" customHeight="1">
      <c r="A38" s="317" t="s">
        <v>173</v>
      </c>
      <c r="B38" s="317"/>
      <c r="C38" s="317"/>
      <c r="D38" s="317"/>
      <c r="E38" s="98" t="str">
        <f>'Data Entry Sheet for submission'!C24</f>
        <v>Graduate School of Environment and Energy Engineering</v>
      </c>
      <c r="F38" s="98"/>
      <c r="G38" s="98"/>
      <c r="H38" s="98"/>
      <c r="I38" s="98"/>
      <c r="J38" s="98"/>
    </row>
    <row r="39" spans="1:11" ht="16.5" customHeight="1">
      <c r="A39" s="310" t="s">
        <v>174</v>
      </c>
      <c r="B39" s="310"/>
      <c r="C39" s="310"/>
      <c r="D39" s="310"/>
      <c r="E39" s="99"/>
      <c r="F39" s="100" t="s">
        <v>175</v>
      </c>
      <c r="G39" s="99"/>
      <c r="H39" s="100" t="s">
        <v>176</v>
      </c>
      <c r="I39" s="99"/>
      <c r="J39" s="100" t="s">
        <v>177</v>
      </c>
    </row>
    <row r="40" spans="1:11" ht="16.5" customHeight="1">
      <c r="A40" s="310" t="s">
        <v>178</v>
      </c>
      <c r="B40" s="310"/>
      <c r="C40" s="310"/>
      <c r="D40" s="310"/>
      <c r="E40" s="99"/>
      <c r="F40" s="100" t="s">
        <v>175</v>
      </c>
      <c r="G40" s="99"/>
      <c r="H40" s="100" t="s">
        <v>176</v>
      </c>
      <c r="I40" s="99"/>
      <c r="J40" s="100" t="s">
        <v>177</v>
      </c>
    </row>
    <row r="41" spans="1:11" ht="16.5" customHeight="1">
      <c r="A41" s="310" t="s">
        <v>179</v>
      </c>
      <c r="B41" s="310"/>
      <c r="C41" s="310"/>
      <c r="D41" s="310"/>
      <c r="E41" s="99"/>
      <c r="F41" s="100" t="s">
        <v>175</v>
      </c>
      <c r="G41" s="99"/>
      <c r="H41" s="100" t="s">
        <v>176</v>
      </c>
      <c r="I41" s="99"/>
      <c r="J41" s="100" t="s">
        <v>177</v>
      </c>
    </row>
    <row r="42" spans="1:11" ht="16.5" customHeight="1">
      <c r="A42" s="310" t="s">
        <v>180</v>
      </c>
      <c r="B42" s="310"/>
      <c r="C42" s="310"/>
      <c r="D42" s="310"/>
      <c r="E42" s="99"/>
      <c r="F42" s="100" t="s">
        <v>175</v>
      </c>
      <c r="G42" s="99"/>
      <c r="H42" s="100" t="s">
        <v>176</v>
      </c>
      <c r="I42" s="99"/>
      <c r="J42" s="100" t="s">
        <v>177</v>
      </c>
      <c r="K42" s="87" t="s">
        <v>181</v>
      </c>
    </row>
  </sheetData>
  <sheetProtection formatColumns="0" formatRows="0"/>
  <mergeCells count="37">
    <mergeCell ref="I8:R9"/>
    <mergeCell ref="I10:Q10"/>
    <mergeCell ref="I11:Q11"/>
    <mergeCell ref="B21:R21"/>
    <mergeCell ref="A39:D39"/>
    <mergeCell ref="B17:R17"/>
    <mergeCell ref="A40:D40"/>
    <mergeCell ref="A41:D41"/>
    <mergeCell ref="B26:E26"/>
    <mergeCell ref="A42:D42"/>
    <mergeCell ref="E34:I34"/>
    <mergeCell ref="B34:D34"/>
    <mergeCell ref="F26:R26"/>
    <mergeCell ref="F27:R27"/>
    <mergeCell ref="F28:R28"/>
    <mergeCell ref="F29:R29"/>
    <mergeCell ref="B29:E29"/>
    <mergeCell ref="B27:E27"/>
    <mergeCell ref="B28:E28"/>
    <mergeCell ref="B30:Q30"/>
    <mergeCell ref="A38:D38"/>
    <mergeCell ref="A1:R1"/>
    <mergeCell ref="Q3:R3"/>
    <mergeCell ref="G6:H6"/>
    <mergeCell ref="G10:H10"/>
    <mergeCell ref="A18:S18"/>
    <mergeCell ref="A6:D14"/>
    <mergeCell ref="I12:R12"/>
    <mergeCell ref="I13:R13"/>
    <mergeCell ref="I14:R14"/>
    <mergeCell ref="B16:R16"/>
    <mergeCell ref="G11:H11"/>
    <mergeCell ref="G12:H12"/>
    <mergeCell ref="G13:H13"/>
    <mergeCell ref="G14:H14"/>
    <mergeCell ref="G7:H9"/>
    <mergeCell ref="I6:L6"/>
  </mergeCells>
  <phoneticPr fontId="5"/>
  <conditionalFormatting sqref="E34:I34">
    <cfRule type="containsBlanks" dxfId="31" priority="13">
      <formula>LEN(TRIM(E34))=0</formula>
    </cfRule>
  </conditionalFormatting>
  <conditionalFormatting sqref="I13:R13">
    <cfRule type="containsBlanks" dxfId="30" priority="14">
      <formula>LEN(TRIM(I13))=0</formula>
    </cfRule>
  </conditionalFormatting>
  <conditionalFormatting sqref="J7 L7 I8:R9">
    <cfRule type="containsBlanks" dxfId="29" priority="15">
      <formula>LEN(TRIM(I7))=0</formula>
    </cfRule>
  </conditionalFormatting>
  <conditionalFormatting sqref="P5">
    <cfRule type="containsBlanks" priority="5">
      <formula>LEN(TRIM(P5))=0</formula>
    </cfRule>
  </conditionalFormatting>
  <conditionalFormatting sqref="Q3">
    <cfRule type="containsBlanks" dxfId="28" priority="3">
      <formula>LEN(TRIM(Q3))=0</formula>
    </cfRule>
  </conditionalFormatting>
  <pageMargins left="0.70866141732283472" right="0" top="0.35433070866141736" bottom="0.35433070866141736" header="0.31496062992125984" footer="0.31496062992125984"/>
  <pageSetup paperSize="9" scale="92"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49"/>
  <sheetViews>
    <sheetView topLeftCell="T1" workbookViewId="0">
      <selection activeCell="AG1" sqref="AG1"/>
    </sheetView>
  </sheetViews>
  <sheetFormatPr defaultColWidth="8.90625" defaultRowHeight="13"/>
  <cols>
    <col min="1" max="1" width="16.90625" style="11" bestFit="1" customWidth="1"/>
    <col min="2" max="2" width="15.6328125" style="11" customWidth="1"/>
    <col min="3" max="3" width="16.90625" style="11" bestFit="1" customWidth="1"/>
    <col min="4" max="4" width="4.26953125" style="11" customWidth="1"/>
    <col min="5" max="5" width="19.90625" style="11" customWidth="1"/>
    <col min="6" max="6" width="4.26953125" style="11" customWidth="1"/>
    <col min="7" max="7" width="19.90625" style="11" customWidth="1"/>
    <col min="8" max="8" width="4.26953125" style="11" customWidth="1"/>
    <col min="9" max="9" width="16.08984375" style="11" customWidth="1"/>
    <col min="10" max="10" width="4.26953125" style="11" customWidth="1"/>
    <col min="11" max="11" width="16.08984375" style="11" customWidth="1"/>
    <col min="12" max="12" width="4.26953125" style="11" customWidth="1"/>
    <col min="13" max="13" width="33.90625" style="11" customWidth="1"/>
    <col min="14" max="14" width="4.26953125" style="11" customWidth="1"/>
    <col min="15" max="15" width="33.90625" style="11" customWidth="1"/>
    <col min="16" max="16" width="4.26953125" style="11" customWidth="1"/>
    <col min="17" max="17" width="21.7265625" style="11" customWidth="1"/>
    <col min="18" max="18" width="5" style="11" customWidth="1"/>
    <col min="19" max="19" width="21.7265625" style="11" customWidth="1"/>
    <col min="20" max="20" width="5" style="11" customWidth="1"/>
    <col min="21" max="21" width="3" style="11" bestFit="1" customWidth="1"/>
    <col min="22" max="22" width="4.26953125" style="11" customWidth="1"/>
    <col min="23" max="23" width="3" style="11" bestFit="1" customWidth="1"/>
    <col min="24" max="25" width="9.7265625" style="11" customWidth="1"/>
    <col min="26" max="26" width="10.08984375" style="11" customWidth="1"/>
    <col min="27" max="27" width="4.26953125" style="11" customWidth="1"/>
    <col min="28" max="28" width="12.90625" style="11" customWidth="1"/>
    <col min="29" max="29" width="4.26953125" style="11" customWidth="1"/>
    <col min="30" max="30" width="12.90625" style="11" customWidth="1"/>
    <col min="31" max="31" width="4.26953125" style="11" customWidth="1"/>
    <col min="32" max="32" width="9" style="11" bestFit="1" customWidth="1"/>
    <col min="33" max="33" width="4.26953125" style="11" customWidth="1"/>
    <col min="34" max="34" width="9" style="11" bestFit="1" customWidth="1"/>
    <col min="35" max="35" width="4.26953125" style="11" customWidth="1"/>
    <col min="36" max="36" width="9.08984375" style="11" customWidth="1"/>
    <col min="37" max="37" width="3.08984375" style="11" bestFit="1" customWidth="1"/>
    <col min="38" max="38" width="9.08984375" style="11" customWidth="1"/>
    <col min="39" max="39" width="4.26953125" style="11" customWidth="1"/>
    <col min="40" max="16384" width="8.90625" style="11"/>
  </cols>
  <sheetData>
    <row r="1" spans="1:42">
      <c r="A1" s="11" t="s">
        <v>290</v>
      </c>
      <c r="B1" s="11">
        <v>-1</v>
      </c>
      <c r="C1" s="11" t="s">
        <v>291</v>
      </c>
      <c r="E1" s="11" t="s">
        <v>290</v>
      </c>
      <c r="F1" s="11">
        <v>-1</v>
      </c>
      <c r="G1" s="11" t="s">
        <v>291</v>
      </c>
      <c r="I1" s="11" t="s">
        <v>290</v>
      </c>
      <c r="J1" s="11">
        <v>-1</v>
      </c>
      <c r="K1" s="11" t="s">
        <v>291</v>
      </c>
      <c r="M1" s="11" t="s">
        <v>290</v>
      </c>
      <c r="N1" s="11">
        <v>-1</v>
      </c>
      <c r="O1" s="11" t="s">
        <v>291</v>
      </c>
      <c r="Q1" s="11" t="s">
        <v>290</v>
      </c>
      <c r="R1" s="11">
        <v>-1</v>
      </c>
      <c r="S1" s="11" t="s">
        <v>291</v>
      </c>
      <c r="U1" s="11" t="s">
        <v>291</v>
      </c>
      <c r="V1" s="11">
        <v>-1</v>
      </c>
      <c r="W1" s="11" t="s">
        <v>291</v>
      </c>
      <c r="X1" s="11" t="s">
        <v>292</v>
      </c>
      <c r="Y1" s="12" t="s">
        <v>293</v>
      </c>
      <c r="AB1" s="11" t="s">
        <v>290</v>
      </c>
      <c r="AF1" s="11" t="s">
        <v>290</v>
      </c>
      <c r="AG1" s="11">
        <v>-1</v>
      </c>
      <c r="AH1" s="11" t="s">
        <v>291</v>
      </c>
      <c r="AJ1" s="11" t="s">
        <v>290</v>
      </c>
      <c r="AK1" s="11">
        <v>-1</v>
      </c>
      <c r="AL1" s="11" t="s">
        <v>291</v>
      </c>
      <c r="AN1" s="11" t="s">
        <v>290</v>
      </c>
      <c r="AO1" s="11">
        <v>-1</v>
      </c>
      <c r="AP1" s="11" t="s">
        <v>291</v>
      </c>
    </row>
    <row r="2" spans="1:42" ht="14.25" customHeight="1">
      <c r="A2" t="s">
        <v>85</v>
      </c>
      <c r="B2" s="11">
        <v>51</v>
      </c>
      <c r="C2" s="11" t="s">
        <v>294</v>
      </c>
      <c r="E2" s="34" t="s">
        <v>295</v>
      </c>
      <c r="F2" s="62" t="s">
        <v>87</v>
      </c>
      <c r="G2" s="61" t="s">
        <v>296</v>
      </c>
      <c r="I2" t="s">
        <v>297</v>
      </c>
      <c r="J2" s="11">
        <v>56</v>
      </c>
      <c r="K2" s="11" t="s">
        <v>298</v>
      </c>
      <c r="M2" s="70" t="s">
        <v>299</v>
      </c>
      <c r="N2" s="69">
        <v>8</v>
      </c>
      <c r="O2" s="71" t="s">
        <v>300</v>
      </c>
      <c r="Q2" t="s">
        <v>86</v>
      </c>
      <c r="R2" s="11">
        <v>510201</v>
      </c>
      <c r="S2" s="64" t="s">
        <v>301</v>
      </c>
      <c r="U2" s="11" t="s">
        <v>302</v>
      </c>
      <c r="V2" s="11">
        <v>1</v>
      </c>
      <c r="W2" s="11" t="s">
        <v>303</v>
      </c>
      <c r="Z2" s="11" t="s">
        <v>304</v>
      </c>
      <c r="AB2" s="11" t="s">
        <v>305</v>
      </c>
      <c r="AD2" s="11" t="s">
        <v>306</v>
      </c>
      <c r="AF2" s="16" t="s">
        <v>307</v>
      </c>
      <c r="AG2" s="16" t="s">
        <v>87</v>
      </c>
      <c r="AH2" s="16" t="s">
        <v>307</v>
      </c>
      <c r="AI2" s="17"/>
      <c r="AJ2" s="11" t="s">
        <v>308</v>
      </c>
      <c r="AK2" s="11">
        <v>1</v>
      </c>
      <c r="AL2" s="11" t="s">
        <v>309</v>
      </c>
      <c r="AM2" s="17"/>
      <c r="AN2" s="11" t="s">
        <v>310</v>
      </c>
      <c r="AO2" s="11">
        <v>392</v>
      </c>
      <c r="AP2" s="11" t="s">
        <v>311</v>
      </c>
    </row>
    <row r="3" spans="1:42" ht="14.25" customHeight="1">
      <c r="A3" t="s">
        <v>93</v>
      </c>
      <c r="B3" s="11">
        <v>52</v>
      </c>
      <c r="C3" s="11" t="s">
        <v>312</v>
      </c>
      <c r="E3" s="34" t="s">
        <v>313</v>
      </c>
      <c r="F3" s="62" t="s">
        <v>111</v>
      </c>
      <c r="G3" s="61" t="s">
        <v>314</v>
      </c>
      <c r="I3" t="s">
        <v>315</v>
      </c>
      <c r="J3" s="11">
        <v>57</v>
      </c>
      <c r="K3" s="11" t="s">
        <v>316</v>
      </c>
      <c r="M3" s="71" t="s">
        <v>317</v>
      </c>
      <c r="N3" s="69">
        <v>9</v>
      </c>
      <c r="O3" s="72" t="s">
        <v>318</v>
      </c>
      <c r="Q3" t="s">
        <v>88</v>
      </c>
      <c r="R3" s="11">
        <v>510203</v>
      </c>
      <c r="S3" s="64" t="s">
        <v>319</v>
      </c>
      <c r="U3" s="11" t="s">
        <v>320</v>
      </c>
      <c r="V3" s="11">
        <v>2</v>
      </c>
      <c r="W3" s="11" t="s">
        <v>321</v>
      </c>
      <c r="Z3" s="11" t="s">
        <v>322</v>
      </c>
      <c r="AB3" s="11" t="s">
        <v>308</v>
      </c>
      <c r="AD3" s="11" t="s">
        <v>323</v>
      </c>
      <c r="AF3" s="16" t="s">
        <v>324</v>
      </c>
      <c r="AG3" s="16" t="s">
        <v>111</v>
      </c>
      <c r="AH3" s="16" t="s">
        <v>324</v>
      </c>
      <c r="AI3" s="17"/>
      <c r="AJ3" s="11" t="s">
        <v>325</v>
      </c>
      <c r="AK3" s="11">
        <v>2</v>
      </c>
      <c r="AL3" s="11" t="s">
        <v>326</v>
      </c>
      <c r="AM3" s="17"/>
      <c r="AN3" s="11" t="s">
        <v>327</v>
      </c>
      <c r="AO3" s="11">
        <v>410</v>
      </c>
      <c r="AP3" s="11" t="s">
        <v>328</v>
      </c>
    </row>
    <row r="4" spans="1:42" ht="14.25" customHeight="1">
      <c r="A4" t="s">
        <v>100</v>
      </c>
      <c r="B4" s="11">
        <v>53</v>
      </c>
      <c r="C4" s="11" t="s">
        <v>329</v>
      </c>
      <c r="E4" s="34" t="s">
        <v>330</v>
      </c>
      <c r="F4" s="62" t="s">
        <v>137</v>
      </c>
      <c r="G4" s="61" t="s">
        <v>331</v>
      </c>
      <c r="I4" t="s">
        <v>332</v>
      </c>
      <c r="J4" s="11">
        <v>65</v>
      </c>
      <c r="K4" s="11" t="s">
        <v>333</v>
      </c>
      <c r="M4" s="71" t="s">
        <v>334</v>
      </c>
      <c r="N4" s="69">
        <v>10</v>
      </c>
      <c r="O4" s="72" t="s">
        <v>335</v>
      </c>
      <c r="Q4" t="s">
        <v>89</v>
      </c>
      <c r="R4" s="11">
        <v>510204</v>
      </c>
      <c r="S4" s="64" t="s">
        <v>336</v>
      </c>
      <c r="AB4" s="11" t="s">
        <v>325</v>
      </c>
      <c r="AD4" s="11" t="s">
        <v>337</v>
      </c>
      <c r="AF4" s="16" t="s">
        <v>338</v>
      </c>
      <c r="AG4" s="16" t="s">
        <v>137</v>
      </c>
      <c r="AH4" s="16" t="s">
        <v>338</v>
      </c>
      <c r="AI4" s="17"/>
      <c r="AJ4" s="11" t="s">
        <v>305</v>
      </c>
      <c r="AK4" s="11">
        <v>3</v>
      </c>
      <c r="AL4" s="11" t="s">
        <v>323</v>
      </c>
      <c r="AM4" s="17"/>
      <c r="AN4" s="11" t="s">
        <v>339</v>
      </c>
      <c r="AO4" s="11">
        <v>156</v>
      </c>
      <c r="AP4" s="11" t="s">
        <v>340</v>
      </c>
    </row>
    <row r="5" spans="1:42" ht="14.25" customHeight="1">
      <c r="A5" s="11" t="s">
        <v>341</v>
      </c>
      <c r="B5" s="11">
        <v>99</v>
      </c>
      <c r="C5" s="11" t="s">
        <v>342</v>
      </c>
      <c r="E5" s="34" t="s">
        <v>343</v>
      </c>
      <c r="F5" s="62" t="s">
        <v>138</v>
      </c>
      <c r="G5" s="61" t="s">
        <v>344</v>
      </c>
      <c r="I5" t="s">
        <v>345</v>
      </c>
      <c r="J5" s="11">
        <v>86</v>
      </c>
      <c r="K5" s="11" t="s">
        <v>346</v>
      </c>
      <c r="M5" s="11" t="s">
        <v>347</v>
      </c>
      <c r="N5" s="63">
        <v>99</v>
      </c>
      <c r="O5" s="13" t="s">
        <v>348</v>
      </c>
      <c r="Q5" t="s">
        <v>90</v>
      </c>
      <c r="R5" s="11">
        <v>510205</v>
      </c>
      <c r="S5" s="64" t="s">
        <v>349</v>
      </c>
      <c r="AB5" s="11" t="s">
        <v>350</v>
      </c>
      <c r="AD5" s="11" t="s">
        <v>351</v>
      </c>
      <c r="AF5" s="16" t="s">
        <v>352</v>
      </c>
      <c r="AG5" s="16" t="s">
        <v>138</v>
      </c>
      <c r="AH5" s="16" t="s">
        <v>352</v>
      </c>
      <c r="AI5" s="17"/>
      <c r="AM5" s="17"/>
      <c r="AN5" s="11" t="s">
        <v>353</v>
      </c>
      <c r="AO5" s="11">
        <v>99</v>
      </c>
      <c r="AP5" s="11" t="s">
        <v>342</v>
      </c>
    </row>
    <row r="6" spans="1:42" ht="14.25" customHeight="1">
      <c r="A6" s="12"/>
      <c r="B6" s="12"/>
      <c r="C6" s="61"/>
      <c r="D6" s="12"/>
      <c r="E6" s="34" t="s">
        <v>354</v>
      </c>
      <c r="F6" s="62" t="s">
        <v>142</v>
      </c>
      <c r="G6" s="61" t="s">
        <v>355</v>
      </c>
      <c r="H6" s="15"/>
      <c r="I6" t="s">
        <v>356</v>
      </c>
      <c r="J6" s="12">
        <v>87</v>
      </c>
      <c r="K6" s="11" t="s">
        <v>357</v>
      </c>
      <c r="L6" s="12"/>
      <c r="N6" s="63"/>
      <c r="O6" s="13"/>
      <c r="P6" s="12"/>
      <c r="Q6" t="s">
        <v>91</v>
      </c>
      <c r="R6" s="11">
        <v>510206</v>
      </c>
      <c r="S6" s="64" t="s">
        <v>358</v>
      </c>
      <c r="V6" s="12"/>
      <c r="AA6" s="12"/>
      <c r="AC6" s="12"/>
      <c r="AD6" s="11" t="s">
        <v>337</v>
      </c>
      <c r="AE6" s="15"/>
      <c r="AF6" s="16" t="s">
        <v>359</v>
      </c>
      <c r="AG6" s="16" t="s">
        <v>139</v>
      </c>
      <c r="AH6" s="16" t="s">
        <v>359</v>
      </c>
      <c r="AI6" s="17"/>
      <c r="AM6" s="17"/>
    </row>
    <row r="7" spans="1:42" ht="14.25" customHeight="1">
      <c r="A7" s="12"/>
      <c r="B7" s="12"/>
      <c r="C7" s="61"/>
      <c r="D7" s="12"/>
      <c r="E7" s="34" t="s">
        <v>360</v>
      </c>
      <c r="F7" s="62" t="s">
        <v>361</v>
      </c>
      <c r="G7" s="61" t="s">
        <v>362</v>
      </c>
      <c r="H7" s="15"/>
      <c r="I7" t="s">
        <v>363</v>
      </c>
      <c r="J7" s="12">
        <v>88</v>
      </c>
      <c r="K7" s="11" t="s">
        <v>364</v>
      </c>
      <c r="L7" s="12"/>
      <c r="M7" s="13"/>
      <c r="N7" s="12"/>
      <c r="O7" s="13"/>
      <c r="P7" s="12"/>
      <c r="Q7" t="s">
        <v>92</v>
      </c>
      <c r="R7" s="11">
        <v>510207</v>
      </c>
      <c r="S7" s="64" t="s">
        <v>365</v>
      </c>
      <c r="V7" s="12"/>
      <c r="Y7" s="12"/>
      <c r="AA7" s="12"/>
      <c r="AC7" s="12"/>
      <c r="AD7" s="11" t="s">
        <v>309</v>
      </c>
      <c r="AE7" s="15"/>
      <c r="AF7" s="16" t="s">
        <v>366</v>
      </c>
      <c r="AG7" s="16" t="s">
        <v>140</v>
      </c>
      <c r="AH7" s="16" t="s">
        <v>366</v>
      </c>
      <c r="AI7" s="17"/>
      <c r="AM7" s="17"/>
    </row>
    <row r="8" spans="1:42">
      <c r="A8" s="12"/>
      <c r="B8" s="12"/>
      <c r="C8" s="61"/>
      <c r="D8" s="12"/>
      <c r="E8" s="12"/>
      <c r="F8" s="12"/>
      <c r="G8" s="61"/>
      <c r="H8" s="12"/>
      <c r="I8" s="12"/>
      <c r="J8" s="12"/>
      <c r="K8" s="61"/>
      <c r="L8" s="12"/>
      <c r="M8" s="13"/>
      <c r="N8" s="12"/>
      <c r="P8" s="12"/>
      <c r="Q8" t="s">
        <v>94</v>
      </c>
      <c r="R8" s="12">
        <v>520201</v>
      </c>
      <c r="S8" s="64" t="s">
        <v>367</v>
      </c>
      <c r="V8" s="12"/>
      <c r="Y8" s="12"/>
      <c r="AA8" s="12"/>
      <c r="AC8" s="12"/>
      <c r="AD8" s="11" t="s">
        <v>326</v>
      </c>
      <c r="AE8" s="15"/>
      <c r="AF8" s="16" t="s">
        <v>368</v>
      </c>
      <c r="AG8" s="16" t="s">
        <v>141</v>
      </c>
      <c r="AH8" s="16" t="s">
        <v>368</v>
      </c>
      <c r="AI8" s="17"/>
      <c r="AM8" s="17"/>
    </row>
    <row r="9" spans="1:42">
      <c r="A9" s="12"/>
      <c r="B9" s="12"/>
      <c r="C9" s="61"/>
      <c r="D9" s="12"/>
      <c r="E9" s="12"/>
      <c r="F9" s="12"/>
      <c r="G9" s="61"/>
      <c r="H9" s="12"/>
      <c r="I9" s="12"/>
      <c r="J9" s="12"/>
      <c r="K9" s="61"/>
      <c r="L9" s="12"/>
      <c r="M9" s="12"/>
      <c r="N9" s="12"/>
      <c r="O9" s="61"/>
      <c r="P9" s="12"/>
      <c r="Q9" t="s">
        <v>95</v>
      </c>
      <c r="R9" s="12">
        <v>520202</v>
      </c>
      <c r="S9" s="64" t="s">
        <v>369</v>
      </c>
      <c r="T9" s="15"/>
      <c r="V9" s="12"/>
      <c r="Y9" s="12"/>
      <c r="AA9" s="12"/>
      <c r="AC9" s="12"/>
      <c r="AE9" s="15"/>
      <c r="AF9" s="16" t="s">
        <v>370</v>
      </c>
      <c r="AG9" s="16" t="s">
        <v>112</v>
      </c>
      <c r="AH9" s="16" t="s">
        <v>370</v>
      </c>
      <c r="AI9" s="17"/>
      <c r="AM9" s="17"/>
    </row>
    <row r="10" spans="1:42">
      <c r="A10" s="12"/>
      <c r="B10" s="12"/>
      <c r="C10" s="61"/>
      <c r="D10" s="12"/>
      <c r="E10" s="12"/>
      <c r="F10" s="12"/>
      <c r="G10" s="61"/>
      <c r="H10" s="12"/>
      <c r="I10" s="12"/>
      <c r="J10" s="12"/>
      <c r="K10" s="61"/>
      <c r="L10" s="12"/>
      <c r="M10" s="12"/>
      <c r="N10" s="12"/>
      <c r="P10" s="12"/>
      <c r="Q10" t="s">
        <v>96</v>
      </c>
      <c r="R10" s="12">
        <v>520203</v>
      </c>
      <c r="S10" s="64" t="s">
        <v>371</v>
      </c>
      <c r="T10" s="15"/>
      <c r="V10" s="12"/>
      <c r="Y10" s="12"/>
      <c r="AA10" s="12"/>
      <c r="AC10" s="12"/>
      <c r="AE10" s="15"/>
      <c r="AF10" s="16" t="s">
        <v>372</v>
      </c>
      <c r="AG10" s="16" t="s">
        <v>113</v>
      </c>
      <c r="AH10" s="16" t="s">
        <v>372</v>
      </c>
      <c r="AI10" s="17"/>
      <c r="AM10" s="17"/>
    </row>
    <row r="11" spans="1:42">
      <c r="A11" s="12"/>
      <c r="B11" s="12"/>
      <c r="C11" s="61"/>
      <c r="D11" s="12"/>
      <c r="E11" s="12"/>
      <c r="F11" s="12"/>
      <c r="G11" s="61"/>
      <c r="H11" s="12"/>
      <c r="I11" s="12"/>
      <c r="J11" s="12"/>
      <c r="K11" s="61"/>
      <c r="L11" s="12"/>
      <c r="M11" s="12"/>
      <c r="N11" s="12"/>
      <c r="O11" s="13"/>
      <c r="P11" s="12"/>
      <c r="Q11" t="s">
        <v>97</v>
      </c>
      <c r="R11" s="12">
        <v>520204</v>
      </c>
      <c r="S11" s="64" t="s">
        <v>373</v>
      </c>
      <c r="T11" s="15"/>
      <c r="V11" s="12"/>
      <c r="Y11" s="12"/>
      <c r="AA11" s="12"/>
      <c r="AF11" s="16" t="s">
        <v>374</v>
      </c>
      <c r="AG11" s="16" t="s">
        <v>142</v>
      </c>
      <c r="AH11" s="16" t="s">
        <v>374</v>
      </c>
      <c r="AI11" s="17"/>
      <c r="AM11" s="17"/>
    </row>
    <row r="12" spans="1:42">
      <c r="A12" s="13"/>
      <c r="B12" s="13"/>
      <c r="C12" s="13"/>
      <c r="D12" s="13"/>
      <c r="E12" s="13"/>
      <c r="F12" s="13"/>
      <c r="G12" s="13"/>
      <c r="H12" s="13"/>
      <c r="I12" s="13"/>
      <c r="J12" s="13"/>
      <c r="K12" s="13"/>
      <c r="L12" s="13"/>
      <c r="M12" s="13"/>
      <c r="N12" s="13"/>
      <c r="O12" s="13"/>
      <c r="P12" s="13"/>
      <c r="Q12" t="s">
        <v>98</v>
      </c>
      <c r="R12" s="12">
        <v>520205</v>
      </c>
      <c r="S12" s="64" t="s">
        <v>375</v>
      </c>
      <c r="T12" s="15"/>
      <c r="V12" s="13"/>
      <c r="Y12" s="13"/>
      <c r="AA12" s="13"/>
      <c r="AB12" s="11" t="s">
        <v>290</v>
      </c>
      <c r="AC12" s="13">
        <v>-1</v>
      </c>
      <c r="AD12" s="11" t="s">
        <v>291</v>
      </c>
      <c r="AE12" s="14"/>
      <c r="AF12" s="16" t="s">
        <v>376</v>
      </c>
      <c r="AG12" s="16" t="s">
        <v>143</v>
      </c>
      <c r="AH12" s="16" t="s">
        <v>376</v>
      </c>
      <c r="AI12" s="17"/>
      <c r="AM12" s="17"/>
    </row>
    <row r="13" spans="1:42">
      <c r="O13" s="13"/>
      <c r="Q13" t="s">
        <v>99</v>
      </c>
      <c r="R13" s="12">
        <v>520206</v>
      </c>
      <c r="S13" s="64" t="s">
        <v>377</v>
      </c>
      <c r="T13" s="15"/>
      <c r="AB13" s="11" t="s">
        <v>305</v>
      </c>
      <c r="AC13" s="11">
        <v>11</v>
      </c>
      <c r="AD13" s="11" t="s">
        <v>306</v>
      </c>
      <c r="AF13" s="16" t="s">
        <v>378</v>
      </c>
      <c r="AG13" s="16" t="s">
        <v>144</v>
      </c>
      <c r="AH13" s="16" t="s">
        <v>378</v>
      </c>
      <c r="AI13" s="17"/>
      <c r="AM13" s="17"/>
    </row>
    <row r="14" spans="1:42">
      <c r="Q14" t="s">
        <v>101</v>
      </c>
      <c r="R14" s="11">
        <v>530201</v>
      </c>
      <c r="S14" s="64" t="s">
        <v>379</v>
      </c>
      <c r="T14" s="15"/>
      <c r="AB14" s="11" t="s">
        <v>380</v>
      </c>
      <c r="AC14" s="11">
        <v>12</v>
      </c>
      <c r="AD14" s="11" t="s">
        <v>351</v>
      </c>
      <c r="AF14" s="16" t="s">
        <v>381</v>
      </c>
      <c r="AG14" s="16" t="s">
        <v>145</v>
      </c>
      <c r="AH14" s="16" t="s">
        <v>381</v>
      </c>
      <c r="AI14" s="17"/>
      <c r="AM14" s="17"/>
    </row>
    <row r="15" spans="1:42">
      <c r="Q15" t="s">
        <v>102</v>
      </c>
      <c r="R15" s="11">
        <v>530202</v>
      </c>
      <c r="S15" s="64" t="s">
        <v>382</v>
      </c>
      <c r="AF15" s="16" t="s">
        <v>383</v>
      </c>
      <c r="AG15" s="16" t="s">
        <v>114</v>
      </c>
      <c r="AH15" s="16" t="s">
        <v>383</v>
      </c>
      <c r="AI15" s="17"/>
      <c r="AM15" s="17"/>
    </row>
    <row r="16" spans="1:42">
      <c r="Q16" t="s">
        <v>103</v>
      </c>
      <c r="R16" s="11">
        <v>530203</v>
      </c>
      <c r="S16" s="64" t="s">
        <v>384</v>
      </c>
      <c r="AF16" s="16" t="s">
        <v>385</v>
      </c>
      <c r="AG16" s="16" t="s">
        <v>115</v>
      </c>
      <c r="AH16" s="16" t="s">
        <v>385</v>
      </c>
      <c r="AI16" s="17"/>
      <c r="AM16" s="17"/>
    </row>
    <row r="17" spans="1:39">
      <c r="Q17" t="s">
        <v>104</v>
      </c>
      <c r="R17" s="11">
        <v>530204</v>
      </c>
      <c r="S17" s="64" t="s">
        <v>386</v>
      </c>
      <c r="AF17" s="16" t="s">
        <v>387</v>
      </c>
      <c r="AG17" s="16" t="s">
        <v>116</v>
      </c>
      <c r="AH17" s="16" t="s">
        <v>387</v>
      </c>
      <c r="AI17" s="17"/>
      <c r="AM17" s="17"/>
    </row>
    <row r="18" spans="1:39">
      <c r="Q18" t="s">
        <v>105</v>
      </c>
      <c r="R18" s="11">
        <v>530205</v>
      </c>
      <c r="S18" s="64" t="s">
        <v>388</v>
      </c>
      <c r="AF18" s="16" t="s">
        <v>389</v>
      </c>
      <c r="AG18" s="16" t="s">
        <v>117</v>
      </c>
      <c r="AH18" s="16" t="s">
        <v>389</v>
      </c>
      <c r="AI18" s="17"/>
      <c r="AM18" s="17"/>
    </row>
    <row r="19" spans="1:39">
      <c r="Q19" t="s">
        <v>106</v>
      </c>
      <c r="R19" s="11">
        <v>530206</v>
      </c>
      <c r="S19" s="64" t="s">
        <v>390</v>
      </c>
      <c r="AF19" s="16" t="s">
        <v>391</v>
      </c>
      <c r="AG19" s="16" t="s">
        <v>146</v>
      </c>
      <c r="AH19" s="16" t="s">
        <v>391</v>
      </c>
      <c r="AI19" s="17"/>
      <c r="AM19" s="17"/>
    </row>
    <row r="20" spans="1:39">
      <c r="Q20" t="s">
        <v>107</v>
      </c>
      <c r="R20" s="11">
        <v>530207</v>
      </c>
      <c r="S20" s="64" t="s">
        <v>392</v>
      </c>
      <c r="AB20" s="11" t="s">
        <v>290</v>
      </c>
      <c r="AC20" s="11">
        <v>-1</v>
      </c>
      <c r="AD20" s="11" t="s">
        <v>291</v>
      </c>
      <c r="AF20" s="16" t="s">
        <v>393</v>
      </c>
      <c r="AG20" s="16" t="s">
        <v>118</v>
      </c>
      <c r="AH20" s="16" t="s">
        <v>393</v>
      </c>
      <c r="AI20" s="17"/>
      <c r="AM20" s="17"/>
    </row>
    <row r="21" spans="1:39">
      <c r="A21" s="11" t="s">
        <v>394</v>
      </c>
      <c r="B21" s="11">
        <f>IF(アクセス読み取り用!L2&lt;DATE(1901,1,1),0,IF(アクセス読み取り用!L2&lt;DATE(2018,4,1),1,2))</f>
        <v>0</v>
      </c>
      <c r="C21" s="11" t="s">
        <v>395</v>
      </c>
      <c r="Q21" t="s">
        <v>108</v>
      </c>
      <c r="R21" s="11">
        <v>530208</v>
      </c>
      <c r="S21" s="64" t="s">
        <v>396</v>
      </c>
      <c r="AB21" s="11" t="s">
        <v>308</v>
      </c>
      <c r="AC21" s="11">
        <v>21</v>
      </c>
      <c r="AD21" s="11" t="s">
        <v>337</v>
      </c>
      <c r="AF21" s="16" t="s">
        <v>397</v>
      </c>
      <c r="AG21" s="16" t="s">
        <v>361</v>
      </c>
      <c r="AH21" s="16" t="s">
        <v>397</v>
      </c>
      <c r="AI21" s="17"/>
      <c r="AM21" s="17"/>
    </row>
    <row r="22" spans="1:39">
      <c r="A22" s="11" t="s">
        <v>398</v>
      </c>
      <c r="B22" s="11">
        <f>IF(アクセス読み取り用!A2="",0,IF(COUNTIF(アクセス読み取り用!A2,"*H*"),1,2))</f>
        <v>0</v>
      </c>
      <c r="C22" s="11" t="s">
        <v>399</v>
      </c>
      <c r="Q22" s="36" t="s">
        <v>400</v>
      </c>
      <c r="R22" s="11">
        <v>530209</v>
      </c>
      <c r="S22" s="64" t="s">
        <v>401</v>
      </c>
      <c r="AB22" s="11" t="s">
        <v>325</v>
      </c>
      <c r="AC22" s="11">
        <v>31</v>
      </c>
      <c r="AD22" s="11" t="s">
        <v>326</v>
      </c>
      <c r="AF22" s="16" t="s">
        <v>402</v>
      </c>
      <c r="AG22" s="16" t="s">
        <v>119</v>
      </c>
      <c r="AH22" s="16" t="s">
        <v>402</v>
      </c>
      <c r="AI22" s="17"/>
      <c r="AM22" s="17"/>
    </row>
    <row r="23" spans="1:39">
      <c r="A23" s="11" t="s">
        <v>403</v>
      </c>
      <c r="B23" s="11" t="e">
        <f>IF(アクセス読み取り用!V2=53,1,0)</f>
        <v>#N/A</v>
      </c>
      <c r="C23" s="11" t="s">
        <v>404</v>
      </c>
      <c r="Q23" s="36" t="s">
        <v>109</v>
      </c>
      <c r="R23" s="11">
        <v>530210</v>
      </c>
      <c r="S23" s="64" t="s">
        <v>405</v>
      </c>
      <c r="AF23" s="16" t="s">
        <v>406</v>
      </c>
      <c r="AG23" s="16" t="s">
        <v>120</v>
      </c>
      <c r="AH23" s="16" t="s">
        <v>406</v>
      </c>
      <c r="AI23" s="17"/>
      <c r="AM23" s="17"/>
    </row>
    <row r="24" spans="1:39">
      <c r="A24" s="11" t="s">
        <v>407</v>
      </c>
      <c r="B24" s="11" t="e">
        <f>IF(アクセス読み取り用!X2="08",1,IF(アクセス読み取り用!X2="09",2,IF(アクセス読み取り用!X2="10",3,0)))</f>
        <v>#N/A</v>
      </c>
      <c r="C24" s="11" t="s">
        <v>408</v>
      </c>
      <c r="E24" s="13"/>
      <c r="I24" s="13"/>
      <c r="K24" s="13"/>
      <c r="M24" s="13"/>
      <c r="Q24" t="s">
        <v>110</v>
      </c>
      <c r="R24" s="11">
        <v>530411</v>
      </c>
      <c r="S24" s="64" t="s">
        <v>409</v>
      </c>
      <c r="AF24" s="16" t="s">
        <v>410</v>
      </c>
      <c r="AG24" s="16" t="s">
        <v>121</v>
      </c>
      <c r="AH24" s="16" t="s">
        <v>410</v>
      </c>
      <c r="AI24" s="17"/>
      <c r="AM24" s="17"/>
    </row>
    <row r="25" spans="1:39">
      <c r="A25" s="11" t="s">
        <v>411</v>
      </c>
      <c r="B25" s="11" t="e">
        <f>IF(AND(B23=1,B24&gt;=1),1,0)</f>
        <v>#N/A</v>
      </c>
      <c r="C25" s="11" t="s">
        <v>412</v>
      </c>
      <c r="E25" s="13"/>
      <c r="G25" s="13"/>
      <c r="I25" s="13"/>
      <c r="K25" s="13"/>
      <c r="M25" s="13"/>
      <c r="Q25" s="11" t="s">
        <v>353</v>
      </c>
      <c r="R25" s="11">
        <v>99</v>
      </c>
      <c r="S25" s="11" t="s">
        <v>342</v>
      </c>
      <c r="AF25" s="16" t="s">
        <v>413</v>
      </c>
      <c r="AG25" s="16" t="s">
        <v>122</v>
      </c>
      <c r="AH25" s="16" t="s">
        <v>413</v>
      </c>
      <c r="AI25" s="17"/>
      <c r="AM25" s="17"/>
    </row>
    <row r="26" spans="1:39">
      <c r="B26" s="11" t="str">
        <f>"Waseda University"&amp;" "&amp;'Data Entry Sheet for submission'!C24</f>
        <v>Waseda University Graduate School of Environment and Energy Engineering</v>
      </c>
      <c r="E26" s="14"/>
      <c r="G26" s="14"/>
      <c r="I26" s="14"/>
      <c r="K26" s="14"/>
      <c r="M26" s="14"/>
      <c r="O26" s="14"/>
      <c r="AF26" s="16" t="s">
        <v>414</v>
      </c>
      <c r="AG26" s="16" t="s">
        <v>123</v>
      </c>
      <c r="AH26" s="16" t="s">
        <v>414</v>
      </c>
      <c r="AI26" s="17"/>
      <c r="AM26" s="17"/>
    </row>
    <row r="27" spans="1:39">
      <c r="A27" s="11" t="s">
        <v>415</v>
      </c>
      <c r="B27" s="11" t="e">
        <f>IF(AND(B25=1,B24=1,B22=1),1,0)</f>
        <v>#N/A</v>
      </c>
      <c r="C27" s="109" t="s">
        <v>416</v>
      </c>
      <c r="E27" s="14"/>
      <c r="G27" s="14"/>
      <c r="I27" s="14"/>
      <c r="K27" s="14"/>
      <c r="M27" s="14"/>
      <c r="O27" s="14"/>
      <c r="AB27" s="11" t="s">
        <v>290</v>
      </c>
      <c r="AC27" s="11">
        <v>-1</v>
      </c>
      <c r="AD27" s="11" t="s">
        <v>291</v>
      </c>
      <c r="AF27" s="16" t="s">
        <v>417</v>
      </c>
      <c r="AG27" s="16" t="s">
        <v>124</v>
      </c>
      <c r="AH27" s="16" t="s">
        <v>417</v>
      </c>
      <c r="AI27" s="17"/>
      <c r="AM27" s="17"/>
    </row>
    <row r="28" spans="1:39">
      <c r="A28" s="11" t="s">
        <v>418</v>
      </c>
      <c r="B28" s="11" t="e">
        <f>IF(AND(B25=1,B24=1,B22=2),2,0)</f>
        <v>#N/A</v>
      </c>
      <c r="C28" s="109" t="s">
        <v>419</v>
      </c>
      <c r="E28" s="14"/>
      <c r="G28" s="14"/>
      <c r="I28" s="14"/>
      <c r="K28" s="14"/>
      <c r="M28" s="14"/>
      <c r="O28" s="14"/>
      <c r="AB28" s="11" t="s">
        <v>350</v>
      </c>
      <c r="AC28" s="11">
        <v>22</v>
      </c>
      <c r="AD28" s="11" t="s">
        <v>309</v>
      </c>
      <c r="AF28" s="16" t="s">
        <v>420</v>
      </c>
      <c r="AG28" s="16" t="s">
        <v>421</v>
      </c>
      <c r="AH28" s="16" t="s">
        <v>420</v>
      </c>
      <c r="AI28" s="17"/>
      <c r="AM28" s="17"/>
    </row>
    <row r="29" spans="1:39">
      <c r="A29" s="11" t="s">
        <v>422</v>
      </c>
      <c r="B29" s="11" t="e">
        <f>IF(AND(B25=1,B24=2),3,0)</f>
        <v>#N/A</v>
      </c>
      <c r="C29" s="109" t="s">
        <v>423</v>
      </c>
      <c r="E29" s="14"/>
      <c r="G29" s="14"/>
      <c r="I29" s="14"/>
      <c r="K29" s="14"/>
      <c r="M29" s="14"/>
      <c r="O29" s="14"/>
      <c r="AB29" s="11" t="s">
        <v>325</v>
      </c>
      <c r="AC29" s="11">
        <v>31</v>
      </c>
      <c r="AD29" s="11" t="s">
        <v>326</v>
      </c>
      <c r="AF29" s="16" t="s">
        <v>424</v>
      </c>
      <c r="AG29" s="16" t="s">
        <v>125</v>
      </c>
      <c r="AH29" s="16" t="s">
        <v>424</v>
      </c>
      <c r="AI29" s="17"/>
      <c r="AM29" s="17"/>
    </row>
    <row r="30" spans="1:39">
      <c r="A30" s="11" t="s">
        <v>425</v>
      </c>
      <c r="B30" s="11" t="e">
        <f>IF(AND(B25=1,B24=3,B21=1),4,0)</f>
        <v>#N/A</v>
      </c>
      <c r="C30" s="109" t="s">
        <v>426</v>
      </c>
      <c r="AB30" s="11" t="s">
        <v>427</v>
      </c>
      <c r="AC30" s="11">
        <v>41</v>
      </c>
      <c r="AD30" s="11" t="s">
        <v>323</v>
      </c>
      <c r="AF30" s="16" t="s">
        <v>428</v>
      </c>
      <c r="AG30" s="16" t="s">
        <v>126</v>
      </c>
      <c r="AH30" s="16" t="s">
        <v>428</v>
      </c>
      <c r="AI30" s="17"/>
      <c r="AM30" s="17"/>
    </row>
    <row r="31" spans="1:39">
      <c r="A31" s="11" t="s">
        <v>429</v>
      </c>
      <c r="B31" s="11" t="e">
        <f>IF(AND(B25=1,B24=3,B21=2),5,0)</f>
        <v>#N/A</v>
      </c>
      <c r="C31" s="109" t="s">
        <v>430</v>
      </c>
      <c r="AF31" s="16" t="s">
        <v>431</v>
      </c>
      <c r="AG31" s="16" t="s">
        <v>127</v>
      </c>
      <c r="AH31" s="16" t="s">
        <v>431</v>
      </c>
      <c r="AI31" s="17"/>
      <c r="AM31" s="17"/>
    </row>
    <row r="32" spans="1:39">
      <c r="AF32" s="16" t="s">
        <v>432</v>
      </c>
      <c r="AG32" s="16" t="s">
        <v>128</v>
      </c>
      <c r="AH32" s="16" t="s">
        <v>432</v>
      </c>
      <c r="AI32" s="17"/>
      <c r="AM32" s="17"/>
    </row>
    <row r="33" spans="2:39">
      <c r="B33" s="11" t="e">
        <f>IF(B25=0,0,MAX(B27:B31))</f>
        <v>#N/A</v>
      </c>
      <c r="C33" t="e">
        <f>IF(B33=0,B26,VLOOKUP(B33,B27:C31,2,FALSE))</f>
        <v>#N/A</v>
      </c>
      <c r="AF33" s="16" t="s">
        <v>433</v>
      </c>
      <c r="AG33" s="16" t="s">
        <v>129</v>
      </c>
      <c r="AH33" s="16" t="s">
        <v>433</v>
      </c>
      <c r="AI33" s="17"/>
      <c r="AM33" s="17"/>
    </row>
    <row r="34" spans="2:39">
      <c r="AF34" s="16" t="s">
        <v>434</v>
      </c>
      <c r="AG34" s="16" t="s">
        <v>130</v>
      </c>
      <c r="AH34" s="16" t="s">
        <v>434</v>
      </c>
      <c r="AI34" s="17"/>
      <c r="AM34" s="17"/>
    </row>
    <row r="35" spans="2:39">
      <c r="AF35" s="16" t="s">
        <v>435</v>
      </c>
      <c r="AG35" s="16" t="s">
        <v>131</v>
      </c>
      <c r="AH35" s="16" t="s">
        <v>435</v>
      </c>
      <c r="AI35" s="17"/>
      <c r="AM35" s="17"/>
    </row>
    <row r="36" spans="2:39">
      <c r="AB36" s="11" t="s">
        <v>290</v>
      </c>
      <c r="AC36" s="11">
        <v>-1</v>
      </c>
      <c r="AD36" s="11" t="s">
        <v>291</v>
      </c>
      <c r="AF36" s="16" t="s">
        <v>436</v>
      </c>
      <c r="AG36" s="16" t="s">
        <v>132</v>
      </c>
      <c r="AH36" s="16" t="s">
        <v>436</v>
      </c>
      <c r="AI36" s="17"/>
      <c r="AM36" s="17"/>
    </row>
    <row r="37" spans="2:39">
      <c r="AB37" s="11" t="s">
        <v>308</v>
      </c>
      <c r="AC37" s="11">
        <v>21</v>
      </c>
      <c r="AD37" s="11" t="s">
        <v>337</v>
      </c>
      <c r="AF37" s="16" t="s">
        <v>437</v>
      </c>
      <c r="AG37" s="16" t="s">
        <v>133</v>
      </c>
      <c r="AH37" s="16" t="s">
        <v>437</v>
      </c>
      <c r="AI37" s="17"/>
      <c r="AM37" s="17"/>
    </row>
    <row r="38" spans="2:39">
      <c r="AB38" s="11" t="s">
        <v>350</v>
      </c>
      <c r="AC38" s="11">
        <v>22</v>
      </c>
      <c r="AD38" s="11" t="s">
        <v>309</v>
      </c>
      <c r="AF38" s="16" t="s">
        <v>438</v>
      </c>
      <c r="AG38" s="16" t="s">
        <v>134</v>
      </c>
      <c r="AH38" s="16" t="s">
        <v>438</v>
      </c>
      <c r="AI38" s="17"/>
      <c r="AM38" s="17"/>
    </row>
    <row r="39" spans="2:39">
      <c r="AB39" s="11" t="s">
        <v>325</v>
      </c>
      <c r="AC39" s="11">
        <v>31</v>
      </c>
      <c r="AD39" s="11" t="s">
        <v>326</v>
      </c>
      <c r="AF39" s="16" t="s">
        <v>439</v>
      </c>
      <c r="AG39" s="16" t="s">
        <v>135</v>
      </c>
      <c r="AH39" s="16" t="s">
        <v>439</v>
      </c>
      <c r="AI39" s="17"/>
      <c r="AM39" s="17"/>
    </row>
    <row r="40" spans="2:39">
      <c r="AB40" s="11" t="s">
        <v>427</v>
      </c>
      <c r="AC40" s="11">
        <v>41</v>
      </c>
      <c r="AD40" s="11" t="s">
        <v>323</v>
      </c>
      <c r="AF40" s="16" t="s">
        <v>440</v>
      </c>
      <c r="AG40" s="16" t="s">
        <v>136</v>
      </c>
      <c r="AH40" s="16" t="s">
        <v>440</v>
      </c>
      <c r="AI40" s="17"/>
      <c r="AM40" s="17"/>
    </row>
    <row r="41" spans="2:39">
      <c r="AF41" s="16" t="s">
        <v>441</v>
      </c>
      <c r="AG41" s="16" t="s">
        <v>442</v>
      </c>
      <c r="AH41" s="16" t="s">
        <v>441</v>
      </c>
      <c r="AI41" s="17"/>
      <c r="AM41" s="17"/>
    </row>
    <row r="42" spans="2:39">
      <c r="AF42" s="16" t="s">
        <v>443</v>
      </c>
      <c r="AG42" s="16" t="s">
        <v>444</v>
      </c>
      <c r="AH42" s="16" t="s">
        <v>443</v>
      </c>
      <c r="AI42" s="17"/>
      <c r="AM42" s="17"/>
    </row>
    <row r="43" spans="2:39">
      <c r="AF43" s="16" t="s">
        <v>445</v>
      </c>
      <c r="AG43" s="16" t="s">
        <v>446</v>
      </c>
      <c r="AH43" s="16" t="s">
        <v>445</v>
      </c>
      <c r="AI43" s="17"/>
      <c r="AM43" s="17"/>
    </row>
    <row r="44" spans="2:39">
      <c r="AF44" s="16" t="s">
        <v>447</v>
      </c>
      <c r="AG44" s="16" t="s">
        <v>448</v>
      </c>
      <c r="AH44" s="16" t="s">
        <v>447</v>
      </c>
      <c r="AI44" s="17"/>
      <c r="AM44" s="17"/>
    </row>
    <row r="45" spans="2:39">
      <c r="AF45" s="16" t="s">
        <v>449</v>
      </c>
      <c r="AG45" s="16" t="s">
        <v>450</v>
      </c>
      <c r="AH45" s="16" t="s">
        <v>449</v>
      </c>
      <c r="AI45" s="17"/>
      <c r="AM45" s="17"/>
    </row>
    <row r="46" spans="2:39">
      <c r="AF46" s="16" t="s">
        <v>451</v>
      </c>
      <c r="AG46" s="16" t="s">
        <v>452</v>
      </c>
      <c r="AH46" s="16" t="s">
        <v>451</v>
      </c>
      <c r="AI46" s="17"/>
      <c r="AM46" s="17"/>
    </row>
    <row r="47" spans="2:39">
      <c r="AF47" s="16" t="s">
        <v>453</v>
      </c>
      <c r="AG47" s="16" t="s">
        <v>454</v>
      </c>
      <c r="AH47" s="16" t="s">
        <v>453</v>
      </c>
      <c r="AI47" s="17"/>
      <c r="AM47" s="17"/>
    </row>
    <row r="48" spans="2:39">
      <c r="AF48" s="16" t="s">
        <v>455</v>
      </c>
      <c r="AG48" s="16" t="s">
        <v>456</v>
      </c>
      <c r="AH48" s="16" t="s">
        <v>455</v>
      </c>
      <c r="AI48" s="17"/>
      <c r="AM48" s="17"/>
    </row>
    <row r="49" spans="32:35">
      <c r="AF49" s="16" t="s">
        <v>457</v>
      </c>
      <c r="AG49" s="16">
        <v>99</v>
      </c>
      <c r="AH49" s="16" t="s">
        <v>458</v>
      </c>
      <c r="AI49" s="17"/>
    </row>
  </sheetData>
  <phoneticPr fontId="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0"/>
  <sheetViews>
    <sheetView showZeros="0" view="pageBreakPreview" topLeftCell="A12" zoomScale="89" zoomScaleNormal="80" zoomScaleSheetLayoutView="89" workbookViewId="0">
      <selection activeCell="A14" sqref="A14:N14"/>
    </sheetView>
  </sheetViews>
  <sheetFormatPr defaultColWidth="8.90625" defaultRowHeight="23"/>
  <cols>
    <col min="1" max="7" width="8.90625" style="39"/>
    <col min="8" max="8" width="4.08984375" style="39" customWidth="1"/>
    <col min="9" max="16384" width="8.90625" style="39"/>
  </cols>
  <sheetData>
    <row r="1" spans="1:14" s="38" customFormat="1" ht="28">
      <c r="A1" s="328" t="str">
        <f>""&amp;"　"&amp;'Data Entry Sheet for submission'!C24</f>
        <v>　Graduate School of Environment and Energy Engineering</v>
      </c>
      <c r="B1" s="328"/>
      <c r="C1" s="328"/>
      <c r="D1" s="328"/>
      <c r="E1" s="328"/>
      <c r="F1" s="328"/>
      <c r="G1" s="328"/>
      <c r="H1" s="328"/>
      <c r="I1" s="328"/>
      <c r="J1" s="328"/>
      <c r="K1" s="328"/>
      <c r="L1" s="328"/>
      <c r="M1" s="328"/>
      <c r="N1" s="328"/>
    </row>
    <row r="2" spans="1:14" ht="25.5">
      <c r="A2" s="338" t="s">
        <v>182</v>
      </c>
      <c r="B2" s="338"/>
      <c r="C2" s="338"/>
      <c r="D2" s="338"/>
      <c r="E2" s="338"/>
      <c r="F2" s="338"/>
      <c r="G2" s="338"/>
      <c r="H2" s="338"/>
      <c r="I2" s="338"/>
      <c r="J2" s="338"/>
      <c r="K2" s="338"/>
      <c r="L2" s="338"/>
      <c r="M2" s="338"/>
      <c r="N2" s="338"/>
    </row>
    <row r="6" spans="1:14" ht="42" customHeight="1">
      <c r="A6" s="330" t="s">
        <v>183</v>
      </c>
      <c r="B6" s="330"/>
      <c r="C6" s="330"/>
      <c r="D6" s="330"/>
      <c r="E6" s="330"/>
      <c r="F6" s="330"/>
      <c r="G6" s="330"/>
      <c r="H6" s="330"/>
      <c r="I6" s="330"/>
      <c r="J6" s="330"/>
      <c r="K6" s="330"/>
      <c r="L6" s="330"/>
      <c r="M6" s="330"/>
      <c r="N6" s="330"/>
    </row>
    <row r="7" spans="1:14" s="138" customFormat="1" ht="33">
      <c r="A7" s="335" t="s">
        <v>184</v>
      </c>
      <c r="B7" s="335"/>
      <c r="C7" s="335"/>
      <c r="D7" s="335"/>
      <c r="E7" s="335"/>
      <c r="F7" s="335"/>
      <c r="G7" s="335"/>
      <c r="H7" s="335"/>
      <c r="I7" s="335"/>
      <c r="J7" s="335"/>
      <c r="K7" s="335"/>
      <c r="L7" s="335"/>
      <c r="M7" s="335"/>
      <c r="N7" s="335"/>
    </row>
    <row r="9" spans="1:14" ht="28">
      <c r="A9" s="331" t="s">
        <v>185</v>
      </c>
      <c r="B9" s="331"/>
      <c r="C9" s="331"/>
      <c r="D9" s="331"/>
      <c r="E9" s="331"/>
      <c r="F9" s="331"/>
      <c r="G9" s="331"/>
      <c r="H9" s="331"/>
      <c r="I9" s="331"/>
      <c r="J9" s="331"/>
      <c r="K9" s="331"/>
      <c r="L9" s="331"/>
      <c r="M9" s="331"/>
      <c r="N9" s="331"/>
    </row>
    <row r="10" spans="1:14" s="138" customFormat="1">
      <c r="A10" s="336" t="s">
        <v>66</v>
      </c>
      <c r="B10" s="336"/>
      <c r="C10" s="336"/>
      <c r="D10" s="336"/>
      <c r="E10" s="336"/>
      <c r="F10" s="336"/>
      <c r="G10" s="336"/>
      <c r="H10" s="336"/>
      <c r="I10" s="336"/>
      <c r="J10" s="336"/>
      <c r="K10" s="336"/>
      <c r="L10" s="336"/>
      <c r="M10" s="336"/>
      <c r="N10" s="336"/>
    </row>
    <row r="11" spans="1:14" ht="90" customHeight="1">
      <c r="A11" s="332">
        <f>'Data Entry Sheet for submission'!C29</f>
        <v>0</v>
      </c>
      <c r="B11" s="332"/>
      <c r="C11" s="332"/>
      <c r="D11" s="332"/>
      <c r="E11" s="332"/>
      <c r="F11" s="332"/>
      <c r="G11" s="332"/>
      <c r="H11" s="332"/>
      <c r="I11" s="332"/>
      <c r="J11" s="332"/>
      <c r="K11" s="332"/>
      <c r="L11" s="332"/>
      <c r="M11" s="332"/>
      <c r="N11" s="332"/>
    </row>
    <row r="12" spans="1:14" ht="90" customHeight="1">
      <c r="A12" s="333">
        <f>'Data Entry Sheet for submission'!C31</f>
        <v>0</v>
      </c>
      <c r="B12" s="333"/>
      <c r="C12" s="333"/>
      <c r="D12" s="333"/>
      <c r="E12" s="333"/>
      <c r="F12" s="333"/>
      <c r="G12" s="333"/>
      <c r="H12" s="333"/>
      <c r="I12" s="333"/>
      <c r="J12" s="333"/>
      <c r="K12" s="333"/>
      <c r="L12" s="333"/>
      <c r="M12" s="333"/>
      <c r="N12" s="333"/>
    </row>
    <row r="13" spans="1:14">
      <c r="A13" s="40"/>
      <c r="B13" s="40"/>
      <c r="C13" s="40"/>
      <c r="D13" s="40"/>
      <c r="E13" s="40"/>
      <c r="F13" s="40"/>
      <c r="G13" s="40"/>
      <c r="H13" s="40"/>
      <c r="I13" s="40"/>
      <c r="J13" s="40"/>
      <c r="K13" s="40"/>
      <c r="L13" s="40"/>
      <c r="M13" s="40"/>
      <c r="N13" s="40"/>
    </row>
    <row r="14" spans="1:14" ht="90" customHeight="1">
      <c r="A14" s="334">
        <f>'Data Entry Sheet for submission'!C30</f>
        <v>0</v>
      </c>
      <c r="B14" s="332"/>
      <c r="C14" s="332"/>
      <c r="D14" s="332"/>
      <c r="E14" s="332"/>
      <c r="F14" s="332"/>
      <c r="G14" s="332"/>
      <c r="H14" s="332"/>
      <c r="I14" s="332"/>
      <c r="J14" s="332"/>
      <c r="K14" s="332"/>
      <c r="L14" s="332"/>
      <c r="M14" s="332"/>
      <c r="N14" s="332"/>
    </row>
    <row r="15" spans="1:14" ht="90" customHeight="1">
      <c r="A15" s="333">
        <f>'Data Entry Sheet for submission'!C32</f>
        <v>0</v>
      </c>
      <c r="B15" s="333"/>
      <c r="C15" s="333"/>
      <c r="D15" s="333"/>
      <c r="E15" s="333"/>
      <c r="F15" s="333"/>
      <c r="G15" s="333"/>
      <c r="H15" s="333"/>
      <c r="I15" s="333"/>
      <c r="J15" s="333"/>
      <c r="K15" s="333"/>
      <c r="L15" s="333"/>
      <c r="M15" s="333"/>
      <c r="N15" s="333"/>
    </row>
    <row r="19" spans="1:14" ht="27" customHeight="1"/>
    <row r="20" spans="1:14" ht="27" customHeight="1"/>
    <row r="21" spans="1:14" ht="28">
      <c r="A21" s="331" t="s">
        <v>186</v>
      </c>
      <c r="B21" s="331"/>
      <c r="C21" s="331"/>
      <c r="D21" s="331"/>
      <c r="E21" s="331"/>
      <c r="F21" s="331"/>
      <c r="G21" s="331"/>
      <c r="H21" s="331"/>
      <c r="I21" s="331"/>
      <c r="J21" s="331"/>
      <c r="K21" s="331"/>
      <c r="L21" s="331"/>
      <c r="M21" s="331"/>
      <c r="N21" s="331"/>
    </row>
    <row r="22" spans="1:14">
      <c r="A22" s="337" t="s">
        <v>187</v>
      </c>
      <c r="B22" s="337"/>
      <c r="C22" s="337"/>
      <c r="D22" s="337"/>
      <c r="E22" s="337"/>
      <c r="F22" s="337"/>
      <c r="G22" s="337"/>
      <c r="H22" s="337"/>
      <c r="I22" s="337"/>
      <c r="J22" s="337"/>
      <c r="K22" s="337"/>
      <c r="L22" s="337"/>
      <c r="M22" s="337"/>
      <c r="N22" s="337"/>
    </row>
    <row r="23" spans="1:14">
      <c r="A23" s="329" t="str">
        <f>PROPER('Data Entry Sheet for submission'!E8)&amp;" "&amp;UPPER('Data Entry Sheet for submission'!C8)</f>
        <v xml:space="preserve"> </v>
      </c>
      <c r="B23" s="329"/>
      <c r="C23" s="329"/>
      <c r="D23" s="329"/>
      <c r="E23" s="329"/>
      <c r="F23" s="329"/>
      <c r="G23" s="329"/>
      <c r="H23" s="329"/>
      <c r="I23" s="329"/>
      <c r="J23" s="329"/>
      <c r="K23" s="329"/>
      <c r="L23" s="329"/>
      <c r="M23" s="329"/>
      <c r="N23" s="329"/>
    </row>
    <row r="24" spans="1:14">
      <c r="A24" s="329" t="str">
        <f>IF(ISBLANK('Data Entry Sheet for submission'!C6),'Data Entry Sheet for submission'!C7&amp;"　"&amp;'Data Entry Sheet for submission'!E7,'Data Entry Sheet for submission'!C6&amp;"　"&amp;'Data Entry Sheet for submission'!E6)</f>
        <v>　</v>
      </c>
      <c r="B24" s="329"/>
      <c r="C24" s="329"/>
      <c r="D24" s="329"/>
      <c r="E24" s="329"/>
      <c r="F24" s="329"/>
      <c r="G24" s="329"/>
      <c r="H24" s="329"/>
      <c r="I24" s="329"/>
      <c r="J24" s="329"/>
      <c r="K24" s="329"/>
      <c r="L24" s="329"/>
      <c r="M24" s="329"/>
      <c r="N24" s="329"/>
    </row>
    <row r="28" spans="1:14" ht="43" customHeight="1">
      <c r="A28" s="339" t="str">
        <f>'Data Entry Sheet for submission'!$C$18</f>
        <v>Deparment of  Environment and Energy Engineering</v>
      </c>
      <c r="B28" s="339"/>
      <c r="C28" s="339"/>
      <c r="D28" s="339"/>
      <c r="E28" s="339"/>
      <c r="F28" s="339"/>
      <c r="G28" s="339"/>
      <c r="H28" s="339">
        <f>'Data Entry Sheet for submission'!$C$26</f>
        <v>0</v>
      </c>
      <c r="I28" s="339"/>
      <c r="J28" s="339"/>
      <c r="K28" s="339"/>
      <c r="L28" s="339"/>
      <c r="M28" s="339"/>
      <c r="N28" s="339"/>
    </row>
    <row r="30" spans="1:14">
      <c r="A30" s="340">
        <f>'Data Entry Sheet for submission'!C39</f>
        <v>0</v>
      </c>
      <c r="B30" s="340"/>
      <c r="C30" s="340"/>
      <c r="D30" s="340"/>
      <c r="E30" s="340"/>
      <c r="F30" s="340"/>
      <c r="G30" s="340"/>
      <c r="H30" s="340"/>
      <c r="I30" s="340"/>
      <c r="J30" s="340"/>
      <c r="K30" s="340"/>
      <c r="L30" s="340"/>
      <c r="M30" s="340"/>
      <c r="N30" s="340"/>
    </row>
  </sheetData>
  <sheetProtection formatColumns="0" formatRows="0"/>
  <mergeCells count="17">
    <mergeCell ref="A24:N24"/>
    <mergeCell ref="A2:N2"/>
    <mergeCell ref="A28:G28"/>
    <mergeCell ref="H28:N28"/>
    <mergeCell ref="A30:N30"/>
    <mergeCell ref="A1:N1"/>
    <mergeCell ref="A23:N23"/>
    <mergeCell ref="A6:N6"/>
    <mergeCell ref="A9:N9"/>
    <mergeCell ref="A11:N11"/>
    <mergeCell ref="A12:N12"/>
    <mergeCell ref="A14:N14"/>
    <mergeCell ref="A15:N15"/>
    <mergeCell ref="A21:N21"/>
    <mergeCell ref="A7:N7"/>
    <mergeCell ref="A10:N10"/>
    <mergeCell ref="A22:N22"/>
  </mergeCells>
  <phoneticPr fontId="5"/>
  <pageMargins left="0.7" right="0.7" top="0.75" bottom="0.75" header="0.3" footer="0.3"/>
  <pageSetup paperSize="9" scale="74"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16"/>
  <sheetViews>
    <sheetView zoomScale="70" zoomScaleNormal="70" zoomScaleSheetLayoutView="90" workbookViewId="0">
      <selection activeCell="A2" sqref="A2:K2"/>
    </sheetView>
  </sheetViews>
  <sheetFormatPr defaultColWidth="8.7265625" defaultRowHeight="20.25" customHeight="1"/>
  <cols>
    <col min="1" max="1" width="11.6328125" style="37" customWidth="1"/>
    <col min="2" max="2" width="14.26953125" style="37" customWidth="1"/>
    <col min="3" max="3" width="2.90625" style="37" customWidth="1"/>
    <col min="4" max="4" width="8.7265625" style="37"/>
    <col min="5" max="5" width="5.453125" style="37" customWidth="1"/>
    <col min="6" max="6" width="8" style="37" customWidth="1"/>
    <col min="7" max="16384" width="8.7265625" style="37"/>
  </cols>
  <sheetData>
    <row r="1" spans="1:13" ht="46.5" customHeight="1">
      <c r="A1" s="347" t="str">
        <f>"List of research achievements for application of"&amp;" "&amp;'Data Entry Sheet for submission'!C28&amp;", Waseda University"</f>
        <v>List of research achievements for application of , Waseda University</v>
      </c>
      <c r="B1" s="347"/>
      <c r="C1" s="347"/>
      <c r="D1" s="347"/>
      <c r="E1" s="347"/>
      <c r="F1" s="347"/>
      <c r="G1" s="347"/>
      <c r="H1" s="347"/>
      <c r="I1" s="347"/>
      <c r="J1" s="347"/>
      <c r="K1" s="347"/>
    </row>
    <row r="2" spans="1:13" ht="20.25" customHeight="1">
      <c r="A2" s="354"/>
      <c r="B2" s="355"/>
      <c r="C2" s="355"/>
      <c r="D2" s="355"/>
      <c r="E2" s="355"/>
      <c r="F2" s="355"/>
      <c r="G2" s="355"/>
      <c r="H2" s="355"/>
      <c r="I2" s="355"/>
      <c r="J2" s="355"/>
      <c r="K2" s="355"/>
    </row>
    <row r="3" spans="1:13" ht="20.25" customHeight="1">
      <c r="A3" s="47" t="s">
        <v>188</v>
      </c>
      <c r="B3" s="348" t="str">
        <f>IF(ISBLANK('Data Entry Sheet for submission'!C6),'Data Entry Sheet for submission'!C8&amp;"　"&amp;'Data Entry Sheet for submission'!E8,'Data Entry Sheet for submission'!C6&amp;"　"&amp;'Data Entry Sheet for submission'!E6)</f>
        <v>　</v>
      </c>
      <c r="C3" s="348"/>
      <c r="D3" s="348"/>
      <c r="E3" s="348"/>
      <c r="F3" s="348"/>
      <c r="G3" s="37" t="s">
        <v>189</v>
      </c>
    </row>
    <row r="4" spans="1:13" ht="20.25" customHeight="1">
      <c r="H4" s="47"/>
      <c r="I4" s="80" t="s">
        <v>149</v>
      </c>
      <c r="J4" s="356"/>
      <c r="K4" s="356"/>
      <c r="M4" s="79"/>
    </row>
    <row r="5" spans="1:13" ht="33" customHeight="1">
      <c r="A5" s="81" t="s">
        <v>190</v>
      </c>
      <c r="B5" s="352" t="s">
        <v>191</v>
      </c>
      <c r="C5" s="353"/>
      <c r="D5" s="353"/>
      <c r="E5" s="353"/>
      <c r="F5" s="353"/>
      <c r="G5" s="353"/>
      <c r="H5" s="353"/>
      <c r="I5" s="353"/>
      <c r="J5" s="353"/>
      <c r="K5" s="353"/>
    </row>
    <row r="6" spans="1:13" ht="20.25" customHeight="1">
      <c r="A6" s="82"/>
      <c r="B6" s="349"/>
      <c r="C6" s="350"/>
      <c r="D6" s="350"/>
      <c r="E6" s="350"/>
      <c r="F6" s="350"/>
      <c r="G6" s="350"/>
      <c r="H6" s="350"/>
      <c r="I6" s="350"/>
      <c r="J6" s="350"/>
      <c r="K6" s="351"/>
    </row>
    <row r="7" spans="1:13" ht="20.25" customHeight="1">
      <c r="A7" s="82"/>
      <c r="B7" s="341"/>
      <c r="C7" s="342"/>
      <c r="D7" s="342"/>
      <c r="E7" s="342"/>
      <c r="F7" s="342"/>
      <c r="G7" s="342"/>
      <c r="H7" s="342"/>
      <c r="I7" s="342"/>
      <c r="J7" s="342"/>
      <c r="K7" s="343"/>
    </row>
    <row r="8" spans="1:13" ht="20.25" customHeight="1">
      <c r="A8" s="82"/>
      <c r="B8" s="341"/>
      <c r="C8" s="342"/>
      <c r="D8" s="342"/>
      <c r="E8" s="342"/>
      <c r="F8" s="342"/>
      <c r="G8" s="342"/>
      <c r="H8" s="342"/>
      <c r="I8" s="342"/>
      <c r="J8" s="342"/>
      <c r="K8" s="343"/>
    </row>
    <row r="9" spans="1:13" ht="20.25" customHeight="1">
      <c r="A9" s="82"/>
      <c r="B9" s="341"/>
      <c r="C9" s="342"/>
      <c r="D9" s="342"/>
      <c r="E9" s="342"/>
      <c r="F9" s="342"/>
      <c r="G9" s="342"/>
      <c r="H9" s="342"/>
      <c r="I9" s="342"/>
      <c r="J9" s="342"/>
      <c r="K9" s="343"/>
    </row>
    <row r="10" spans="1:13" ht="20.25" customHeight="1">
      <c r="A10" s="82"/>
      <c r="B10" s="341"/>
      <c r="C10" s="342"/>
      <c r="D10" s="342"/>
      <c r="E10" s="342"/>
      <c r="F10" s="342"/>
      <c r="G10" s="342"/>
      <c r="H10" s="342"/>
      <c r="I10" s="342"/>
      <c r="J10" s="342"/>
      <c r="K10" s="343"/>
    </row>
    <row r="11" spans="1:13" ht="20.25" customHeight="1">
      <c r="A11" s="82"/>
      <c r="B11" s="341"/>
      <c r="C11" s="342"/>
      <c r="D11" s="342"/>
      <c r="E11" s="342"/>
      <c r="F11" s="342"/>
      <c r="G11" s="342"/>
      <c r="H11" s="342"/>
      <c r="I11" s="342"/>
      <c r="J11" s="342"/>
      <c r="K11" s="343"/>
    </row>
    <row r="12" spans="1:13" ht="20.25" customHeight="1">
      <c r="A12" s="82"/>
      <c r="B12" s="341"/>
      <c r="C12" s="342"/>
      <c r="D12" s="342"/>
      <c r="E12" s="342"/>
      <c r="F12" s="342"/>
      <c r="G12" s="342"/>
      <c r="H12" s="342"/>
      <c r="I12" s="342"/>
      <c r="J12" s="342"/>
      <c r="K12" s="343"/>
    </row>
    <row r="13" spans="1:13" ht="20.25" customHeight="1">
      <c r="A13" s="82"/>
      <c r="B13" s="341"/>
      <c r="C13" s="342"/>
      <c r="D13" s="342"/>
      <c r="E13" s="342"/>
      <c r="F13" s="342"/>
      <c r="G13" s="342"/>
      <c r="H13" s="342"/>
      <c r="I13" s="342"/>
      <c r="J13" s="342"/>
      <c r="K13" s="343"/>
    </row>
    <row r="14" spans="1:13" ht="20.25" customHeight="1">
      <c r="A14" s="82"/>
      <c r="B14" s="341"/>
      <c r="C14" s="342"/>
      <c r="D14" s="342"/>
      <c r="E14" s="342"/>
      <c r="F14" s="342"/>
      <c r="G14" s="342"/>
      <c r="H14" s="342"/>
      <c r="I14" s="342"/>
      <c r="J14" s="342"/>
      <c r="K14" s="343"/>
    </row>
    <row r="15" spans="1:13" ht="20.25" customHeight="1">
      <c r="A15" s="82"/>
      <c r="B15" s="341"/>
      <c r="C15" s="342"/>
      <c r="D15" s="342"/>
      <c r="E15" s="342"/>
      <c r="F15" s="342"/>
      <c r="G15" s="342"/>
      <c r="H15" s="342"/>
      <c r="I15" s="342"/>
      <c r="J15" s="342"/>
      <c r="K15" s="343"/>
    </row>
    <row r="16" spans="1:13" ht="20.25" customHeight="1">
      <c r="A16" s="82"/>
      <c r="B16" s="341"/>
      <c r="C16" s="342"/>
      <c r="D16" s="342"/>
      <c r="E16" s="342"/>
      <c r="F16" s="342"/>
      <c r="G16" s="342"/>
      <c r="H16" s="342"/>
      <c r="I16" s="342"/>
      <c r="J16" s="342"/>
      <c r="K16" s="343"/>
    </row>
    <row r="17" spans="1:11" ht="20.25" customHeight="1">
      <c r="A17" s="82"/>
      <c r="B17" s="341"/>
      <c r="C17" s="342"/>
      <c r="D17" s="342"/>
      <c r="E17" s="342"/>
      <c r="F17" s="342"/>
      <c r="G17" s="342"/>
      <c r="H17" s="342"/>
      <c r="I17" s="342"/>
      <c r="J17" s="342"/>
      <c r="K17" s="343"/>
    </row>
    <row r="18" spans="1:11" ht="20.25" customHeight="1">
      <c r="A18" s="82"/>
      <c r="B18" s="341"/>
      <c r="C18" s="342"/>
      <c r="D18" s="342"/>
      <c r="E18" s="342"/>
      <c r="F18" s="342"/>
      <c r="G18" s="342"/>
      <c r="H18" s="342"/>
      <c r="I18" s="342"/>
      <c r="J18" s="342"/>
      <c r="K18" s="343"/>
    </row>
    <row r="19" spans="1:11" ht="20.25" customHeight="1">
      <c r="A19" s="82"/>
      <c r="B19" s="341"/>
      <c r="C19" s="342"/>
      <c r="D19" s="342"/>
      <c r="E19" s="342"/>
      <c r="F19" s="342"/>
      <c r="G19" s="342"/>
      <c r="H19" s="342"/>
      <c r="I19" s="342"/>
      <c r="J19" s="342"/>
      <c r="K19" s="343"/>
    </row>
    <row r="20" spans="1:11" ht="20.25" customHeight="1">
      <c r="A20" s="82"/>
      <c r="B20" s="341"/>
      <c r="C20" s="342"/>
      <c r="D20" s="342"/>
      <c r="E20" s="342"/>
      <c r="F20" s="342"/>
      <c r="G20" s="342"/>
      <c r="H20" s="342"/>
      <c r="I20" s="342"/>
      <c r="J20" s="342"/>
      <c r="K20" s="343"/>
    </row>
    <row r="21" spans="1:11" ht="20.25" customHeight="1">
      <c r="A21" s="82"/>
      <c r="B21" s="341"/>
      <c r="C21" s="342"/>
      <c r="D21" s="342"/>
      <c r="E21" s="342"/>
      <c r="F21" s="342"/>
      <c r="G21" s="342"/>
      <c r="H21" s="342"/>
      <c r="I21" s="342"/>
      <c r="J21" s="342"/>
      <c r="K21" s="343"/>
    </row>
    <row r="22" spans="1:11" ht="20.25" customHeight="1">
      <c r="A22" s="82"/>
      <c r="B22" s="341"/>
      <c r="C22" s="342"/>
      <c r="D22" s="342"/>
      <c r="E22" s="342"/>
      <c r="F22" s="342"/>
      <c r="G22" s="342"/>
      <c r="H22" s="342"/>
      <c r="I22" s="342"/>
      <c r="J22" s="342"/>
      <c r="K22" s="343"/>
    </row>
    <row r="23" spans="1:11" ht="20.25" customHeight="1">
      <c r="A23" s="82"/>
      <c r="B23" s="341"/>
      <c r="C23" s="342"/>
      <c r="D23" s="342"/>
      <c r="E23" s="342"/>
      <c r="F23" s="342"/>
      <c r="G23" s="342"/>
      <c r="H23" s="342"/>
      <c r="I23" s="342"/>
      <c r="J23" s="342"/>
      <c r="K23" s="343"/>
    </row>
    <row r="24" spans="1:11" ht="20.25" customHeight="1">
      <c r="A24" s="82"/>
      <c r="B24" s="341"/>
      <c r="C24" s="342"/>
      <c r="D24" s="342"/>
      <c r="E24" s="342"/>
      <c r="F24" s="342"/>
      <c r="G24" s="342"/>
      <c r="H24" s="342"/>
      <c r="I24" s="342"/>
      <c r="J24" s="342"/>
      <c r="K24" s="343"/>
    </row>
    <row r="25" spans="1:11" ht="20.25" customHeight="1">
      <c r="A25" s="82"/>
      <c r="B25" s="341"/>
      <c r="C25" s="342"/>
      <c r="D25" s="342"/>
      <c r="E25" s="342"/>
      <c r="F25" s="342"/>
      <c r="G25" s="342"/>
      <c r="H25" s="342"/>
      <c r="I25" s="342"/>
      <c r="J25" s="342"/>
      <c r="K25" s="343"/>
    </row>
    <row r="26" spans="1:11" ht="20.25" customHeight="1">
      <c r="A26" s="82"/>
      <c r="B26" s="341"/>
      <c r="C26" s="342"/>
      <c r="D26" s="342"/>
      <c r="E26" s="342"/>
      <c r="F26" s="342"/>
      <c r="G26" s="342"/>
      <c r="H26" s="342"/>
      <c r="I26" s="342"/>
      <c r="J26" s="342"/>
      <c r="K26" s="343"/>
    </row>
    <row r="27" spans="1:11" ht="20.25" customHeight="1">
      <c r="A27" s="82"/>
      <c r="B27" s="341"/>
      <c r="C27" s="342"/>
      <c r="D27" s="342"/>
      <c r="E27" s="342"/>
      <c r="F27" s="342"/>
      <c r="G27" s="342"/>
      <c r="H27" s="342"/>
      <c r="I27" s="342"/>
      <c r="J27" s="342"/>
      <c r="K27" s="343"/>
    </row>
    <row r="28" spans="1:11" ht="20.25" customHeight="1">
      <c r="A28" s="82"/>
      <c r="B28" s="341"/>
      <c r="C28" s="342"/>
      <c r="D28" s="342"/>
      <c r="E28" s="342"/>
      <c r="F28" s="342"/>
      <c r="G28" s="342"/>
      <c r="H28" s="342"/>
      <c r="I28" s="342"/>
      <c r="J28" s="342"/>
      <c r="K28" s="343"/>
    </row>
    <row r="29" spans="1:11" ht="20.25" customHeight="1">
      <c r="A29" s="82"/>
      <c r="B29" s="341"/>
      <c r="C29" s="342"/>
      <c r="D29" s="342"/>
      <c r="E29" s="342"/>
      <c r="F29" s="342"/>
      <c r="G29" s="342"/>
      <c r="H29" s="342"/>
      <c r="I29" s="342"/>
      <c r="J29" s="342"/>
      <c r="K29" s="343"/>
    </row>
    <row r="30" spans="1:11" ht="20.25" customHeight="1">
      <c r="A30" s="82"/>
      <c r="B30" s="341"/>
      <c r="C30" s="342"/>
      <c r="D30" s="342"/>
      <c r="E30" s="342"/>
      <c r="F30" s="342"/>
      <c r="G30" s="342"/>
      <c r="H30" s="342"/>
      <c r="I30" s="342"/>
      <c r="J30" s="342"/>
      <c r="K30" s="343"/>
    </row>
    <row r="31" spans="1:11" ht="20.25" customHeight="1">
      <c r="A31" s="82"/>
      <c r="B31" s="341"/>
      <c r="C31" s="342"/>
      <c r="D31" s="342"/>
      <c r="E31" s="342"/>
      <c r="F31" s="342"/>
      <c r="G31" s="342"/>
      <c r="H31" s="342"/>
      <c r="I31" s="342"/>
      <c r="J31" s="342"/>
      <c r="K31" s="343"/>
    </row>
    <row r="32" spans="1:11" ht="20.25" customHeight="1">
      <c r="A32" s="82"/>
      <c r="B32" s="341"/>
      <c r="C32" s="342"/>
      <c r="D32" s="342"/>
      <c r="E32" s="342"/>
      <c r="F32" s="342"/>
      <c r="G32" s="342"/>
      <c r="H32" s="342"/>
      <c r="I32" s="342"/>
      <c r="J32" s="342"/>
      <c r="K32" s="343"/>
    </row>
    <row r="33" spans="1:11" ht="20.25" customHeight="1">
      <c r="A33" s="82"/>
      <c r="B33" s="341"/>
      <c r="C33" s="342"/>
      <c r="D33" s="342"/>
      <c r="E33" s="342"/>
      <c r="F33" s="342"/>
      <c r="G33" s="342"/>
      <c r="H33" s="342"/>
      <c r="I33" s="342"/>
      <c r="J33" s="342"/>
      <c r="K33" s="343"/>
    </row>
    <row r="34" spans="1:11" ht="20.25" customHeight="1">
      <c r="A34" s="82"/>
      <c r="B34" s="341"/>
      <c r="C34" s="342"/>
      <c r="D34" s="342"/>
      <c r="E34" s="342"/>
      <c r="F34" s="342"/>
      <c r="G34" s="342"/>
      <c r="H34" s="342"/>
      <c r="I34" s="342"/>
      <c r="J34" s="342"/>
      <c r="K34" s="343"/>
    </row>
    <row r="35" spans="1:11" ht="20.25" customHeight="1">
      <c r="A35" s="82"/>
      <c r="B35" s="341"/>
      <c r="C35" s="342"/>
      <c r="D35" s="342"/>
      <c r="E35" s="342"/>
      <c r="F35" s="342"/>
      <c r="G35" s="342"/>
      <c r="H35" s="342"/>
      <c r="I35" s="342"/>
      <c r="J35" s="342"/>
      <c r="K35" s="343"/>
    </row>
    <row r="36" spans="1:11" ht="20.25" customHeight="1">
      <c r="A36" s="82"/>
      <c r="B36" s="341"/>
      <c r="C36" s="342"/>
      <c r="D36" s="342"/>
      <c r="E36" s="342"/>
      <c r="F36" s="342"/>
      <c r="G36" s="342"/>
      <c r="H36" s="342"/>
      <c r="I36" s="342"/>
      <c r="J36" s="342"/>
      <c r="K36" s="343"/>
    </row>
    <row r="37" spans="1:11" ht="20.25" customHeight="1">
      <c r="A37" s="82"/>
      <c r="B37" s="341"/>
      <c r="C37" s="342"/>
      <c r="D37" s="342"/>
      <c r="E37" s="342"/>
      <c r="F37" s="342"/>
      <c r="G37" s="342"/>
      <c r="H37" s="342"/>
      <c r="I37" s="342"/>
      <c r="J37" s="342"/>
      <c r="K37" s="343"/>
    </row>
    <row r="38" spans="1:11" ht="20.25" customHeight="1">
      <c r="A38" s="83"/>
      <c r="B38" s="341"/>
      <c r="C38" s="342"/>
      <c r="D38" s="342"/>
      <c r="E38" s="342"/>
      <c r="F38" s="342"/>
      <c r="G38" s="342"/>
      <c r="H38" s="342"/>
      <c r="I38" s="342"/>
      <c r="J38" s="342"/>
      <c r="K38" s="343"/>
    </row>
    <row r="39" spans="1:11" ht="20.25" customHeight="1">
      <c r="A39" s="83"/>
      <c r="B39" s="341"/>
      <c r="C39" s="342"/>
      <c r="D39" s="342"/>
      <c r="E39" s="342"/>
      <c r="F39" s="342"/>
      <c r="G39" s="342"/>
      <c r="H39" s="342"/>
      <c r="I39" s="342"/>
      <c r="J39" s="342"/>
      <c r="K39" s="343"/>
    </row>
    <row r="40" spans="1:11" ht="20.25" customHeight="1">
      <c r="A40" s="83"/>
      <c r="B40" s="341"/>
      <c r="C40" s="342"/>
      <c r="D40" s="342"/>
      <c r="E40" s="342"/>
      <c r="F40" s="342"/>
      <c r="G40" s="342"/>
      <c r="H40" s="342"/>
      <c r="I40" s="342"/>
      <c r="J40" s="342"/>
      <c r="K40" s="343"/>
    </row>
    <row r="41" spans="1:11" ht="20.25" customHeight="1">
      <c r="A41" s="83"/>
      <c r="B41" s="341"/>
      <c r="C41" s="342"/>
      <c r="D41" s="342"/>
      <c r="E41" s="342"/>
      <c r="F41" s="342"/>
      <c r="G41" s="342"/>
      <c r="H41" s="342"/>
      <c r="I41" s="342"/>
      <c r="J41" s="342"/>
      <c r="K41" s="343"/>
    </row>
    <row r="42" spans="1:11" ht="20.25" customHeight="1">
      <c r="A42" s="84"/>
      <c r="B42" s="344"/>
      <c r="C42" s="345"/>
      <c r="D42" s="345"/>
      <c r="E42" s="345"/>
      <c r="F42" s="345"/>
      <c r="G42" s="345"/>
      <c r="H42" s="345"/>
      <c r="I42" s="345"/>
      <c r="J42" s="345"/>
      <c r="K42" s="346"/>
    </row>
    <row r="43" spans="1:11" ht="20.25" customHeight="1">
      <c r="A43" s="82"/>
      <c r="B43" s="341"/>
      <c r="C43" s="342"/>
      <c r="D43" s="342"/>
      <c r="E43" s="342"/>
      <c r="F43" s="342"/>
      <c r="G43" s="342"/>
      <c r="H43" s="342"/>
      <c r="I43" s="342"/>
      <c r="J43" s="342"/>
      <c r="K43" s="343"/>
    </row>
    <row r="44" spans="1:11" ht="20.25" customHeight="1">
      <c r="A44" s="82"/>
      <c r="B44" s="341"/>
      <c r="C44" s="342"/>
      <c r="D44" s="342"/>
      <c r="E44" s="342"/>
      <c r="F44" s="342"/>
      <c r="G44" s="342"/>
      <c r="H44" s="342"/>
      <c r="I44" s="342"/>
      <c r="J44" s="342"/>
      <c r="K44" s="343"/>
    </row>
    <row r="45" spans="1:11" ht="20.25" customHeight="1">
      <c r="A45" s="82"/>
      <c r="B45" s="341"/>
      <c r="C45" s="342"/>
      <c r="D45" s="342"/>
      <c r="E45" s="342"/>
      <c r="F45" s="342"/>
      <c r="G45" s="342"/>
      <c r="H45" s="342"/>
      <c r="I45" s="342"/>
      <c r="J45" s="342"/>
      <c r="K45" s="343"/>
    </row>
    <row r="46" spans="1:11" ht="20.25" customHeight="1">
      <c r="A46" s="82"/>
      <c r="B46" s="341"/>
      <c r="C46" s="342"/>
      <c r="D46" s="342"/>
      <c r="E46" s="342"/>
      <c r="F46" s="342"/>
      <c r="G46" s="342"/>
      <c r="H46" s="342"/>
      <c r="I46" s="342"/>
      <c r="J46" s="342"/>
      <c r="K46" s="343"/>
    </row>
    <row r="47" spans="1:11" ht="20.25" customHeight="1">
      <c r="A47" s="82"/>
      <c r="B47" s="341"/>
      <c r="C47" s="342"/>
      <c r="D47" s="342"/>
      <c r="E47" s="342"/>
      <c r="F47" s="342"/>
      <c r="G47" s="342"/>
      <c r="H47" s="342"/>
      <c r="I47" s="342"/>
      <c r="J47" s="342"/>
      <c r="K47" s="343"/>
    </row>
    <row r="48" spans="1:11" ht="20.25" customHeight="1">
      <c r="A48" s="82"/>
      <c r="B48" s="341"/>
      <c r="C48" s="342"/>
      <c r="D48" s="342"/>
      <c r="E48" s="342"/>
      <c r="F48" s="342"/>
      <c r="G48" s="342"/>
      <c r="H48" s="342"/>
      <c r="I48" s="342"/>
      <c r="J48" s="342"/>
      <c r="K48" s="343"/>
    </row>
    <row r="49" spans="1:11" ht="20.25" customHeight="1">
      <c r="A49" s="82"/>
      <c r="B49" s="341"/>
      <c r="C49" s="342"/>
      <c r="D49" s="342"/>
      <c r="E49" s="342"/>
      <c r="F49" s="342"/>
      <c r="G49" s="342"/>
      <c r="H49" s="342"/>
      <c r="I49" s="342"/>
      <c r="J49" s="342"/>
      <c r="K49" s="343"/>
    </row>
    <row r="50" spans="1:11" ht="20.25" customHeight="1">
      <c r="A50" s="82"/>
      <c r="B50" s="341"/>
      <c r="C50" s="342"/>
      <c r="D50" s="342"/>
      <c r="E50" s="342"/>
      <c r="F50" s="342"/>
      <c r="G50" s="342"/>
      <c r="H50" s="342"/>
      <c r="I50" s="342"/>
      <c r="J50" s="342"/>
      <c r="K50" s="343"/>
    </row>
    <row r="51" spans="1:11" ht="20.25" customHeight="1">
      <c r="A51" s="82"/>
      <c r="B51" s="341"/>
      <c r="C51" s="342"/>
      <c r="D51" s="342"/>
      <c r="E51" s="342"/>
      <c r="F51" s="342"/>
      <c r="G51" s="342"/>
      <c r="H51" s="342"/>
      <c r="I51" s="342"/>
      <c r="J51" s="342"/>
      <c r="K51" s="343"/>
    </row>
    <row r="52" spans="1:11" ht="20.25" customHeight="1">
      <c r="A52" s="82"/>
      <c r="B52" s="341"/>
      <c r="C52" s="342"/>
      <c r="D52" s="342"/>
      <c r="E52" s="342"/>
      <c r="F52" s="342"/>
      <c r="G52" s="342"/>
      <c r="H52" s="342"/>
      <c r="I52" s="342"/>
      <c r="J52" s="342"/>
      <c r="K52" s="343"/>
    </row>
    <row r="53" spans="1:11" ht="20.25" customHeight="1">
      <c r="A53" s="82"/>
      <c r="B53" s="341"/>
      <c r="C53" s="342"/>
      <c r="D53" s="342"/>
      <c r="E53" s="342"/>
      <c r="F53" s="342"/>
      <c r="G53" s="342"/>
      <c r="H53" s="342"/>
      <c r="I53" s="342"/>
      <c r="J53" s="342"/>
      <c r="K53" s="343"/>
    </row>
    <row r="54" spans="1:11" ht="20.25" customHeight="1">
      <c r="A54" s="82"/>
      <c r="B54" s="341"/>
      <c r="C54" s="342"/>
      <c r="D54" s="342"/>
      <c r="E54" s="342"/>
      <c r="F54" s="342"/>
      <c r="G54" s="342"/>
      <c r="H54" s="342"/>
      <c r="I54" s="342"/>
      <c r="J54" s="342"/>
      <c r="K54" s="343"/>
    </row>
    <row r="55" spans="1:11" ht="20.25" customHeight="1">
      <c r="A55" s="82"/>
      <c r="B55" s="341"/>
      <c r="C55" s="342"/>
      <c r="D55" s="342"/>
      <c r="E55" s="342"/>
      <c r="F55" s="342"/>
      <c r="G55" s="342"/>
      <c r="H55" s="342"/>
      <c r="I55" s="342"/>
      <c r="J55" s="342"/>
      <c r="K55" s="343"/>
    </row>
    <row r="56" spans="1:11" ht="20.25" customHeight="1">
      <c r="A56" s="82"/>
      <c r="B56" s="341"/>
      <c r="C56" s="342"/>
      <c r="D56" s="342"/>
      <c r="E56" s="342"/>
      <c r="F56" s="342"/>
      <c r="G56" s="342"/>
      <c r="H56" s="342"/>
      <c r="I56" s="342"/>
      <c r="J56" s="342"/>
      <c r="K56" s="343"/>
    </row>
    <row r="57" spans="1:11" ht="20.25" customHeight="1">
      <c r="A57" s="82"/>
      <c r="B57" s="341"/>
      <c r="C57" s="342"/>
      <c r="D57" s="342"/>
      <c r="E57" s="342"/>
      <c r="F57" s="342"/>
      <c r="G57" s="342"/>
      <c r="H57" s="342"/>
      <c r="I57" s="342"/>
      <c r="J57" s="342"/>
      <c r="K57" s="343"/>
    </row>
    <row r="58" spans="1:11" ht="20.25" customHeight="1">
      <c r="A58" s="82"/>
      <c r="B58" s="341"/>
      <c r="C58" s="342"/>
      <c r="D58" s="342"/>
      <c r="E58" s="342"/>
      <c r="F58" s="342"/>
      <c r="G58" s="342"/>
      <c r="H58" s="342"/>
      <c r="I58" s="342"/>
      <c r="J58" s="342"/>
      <c r="K58" s="343"/>
    </row>
    <row r="59" spans="1:11" ht="20.25" customHeight="1">
      <c r="A59" s="82"/>
      <c r="B59" s="341"/>
      <c r="C59" s="342"/>
      <c r="D59" s="342"/>
      <c r="E59" s="342"/>
      <c r="F59" s="342"/>
      <c r="G59" s="342"/>
      <c r="H59" s="342"/>
      <c r="I59" s="342"/>
      <c r="J59" s="342"/>
      <c r="K59" s="343"/>
    </row>
    <row r="60" spans="1:11" ht="20.25" customHeight="1">
      <c r="A60" s="82"/>
      <c r="B60" s="341"/>
      <c r="C60" s="342"/>
      <c r="D60" s="342"/>
      <c r="E60" s="342"/>
      <c r="F60" s="342"/>
      <c r="G60" s="342"/>
      <c r="H60" s="342"/>
      <c r="I60" s="342"/>
      <c r="J60" s="342"/>
      <c r="K60" s="343"/>
    </row>
    <row r="61" spans="1:11" ht="20.25" customHeight="1">
      <c r="A61" s="82"/>
      <c r="B61" s="341"/>
      <c r="C61" s="342"/>
      <c r="D61" s="342"/>
      <c r="E61" s="342"/>
      <c r="F61" s="342"/>
      <c r="G61" s="342"/>
      <c r="H61" s="342"/>
      <c r="I61" s="342"/>
      <c r="J61" s="342"/>
      <c r="K61" s="343"/>
    </row>
    <row r="62" spans="1:11" ht="20.25" customHeight="1">
      <c r="A62" s="82"/>
      <c r="B62" s="341"/>
      <c r="C62" s="342"/>
      <c r="D62" s="342"/>
      <c r="E62" s="342"/>
      <c r="F62" s="342"/>
      <c r="G62" s="342"/>
      <c r="H62" s="342"/>
      <c r="I62" s="342"/>
      <c r="J62" s="342"/>
      <c r="K62" s="343"/>
    </row>
    <row r="63" spans="1:11" ht="20.25" customHeight="1">
      <c r="A63" s="82"/>
      <c r="B63" s="341"/>
      <c r="C63" s="342"/>
      <c r="D63" s="342"/>
      <c r="E63" s="342"/>
      <c r="F63" s="342"/>
      <c r="G63" s="342"/>
      <c r="H63" s="342"/>
      <c r="I63" s="342"/>
      <c r="J63" s="342"/>
      <c r="K63" s="343"/>
    </row>
    <row r="64" spans="1:11" ht="20.25" customHeight="1">
      <c r="A64" s="82"/>
      <c r="B64" s="341"/>
      <c r="C64" s="342"/>
      <c r="D64" s="342"/>
      <c r="E64" s="342"/>
      <c r="F64" s="342"/>
      <c r="G64" s="342"/>
      <c r="H64" s="342"/>
      <c r="I64" s="342"/>
      <c r="J64" s="342"/>
      <c r="K64" s="343"/>
    </row>
    <row r="65" spans="1:11" ht="20.25" customHeight="1">
      <c r="A65" s="82"/>
      <c r="B65" s="341"/>
      <c r="C65" s="342"/>
      <c r="D65" s="342"/>
      <c r="E65" s="342"/>
      <c r="F65" s="342"/>
      <c r="G65" s="342"/>
      <c r="H65" s="342"/>
      <c r="I65" s="342"/>
      <c r="J65" s="342"/>
      <c r="K65" s="343"/>
    </row>
    <row r="66" spans="1:11" ht="20.25" customHeight="1">
      <c r="A66" s="82"/>
      <c r="B66" s="341"/>
      <c r="C66" s="342"/>
      <c r="D66" s="342"/>
      <c r="E66" s="342"/>
      <c r="F66" s="342"/>
      <c r="G66" s="342"/>
      <c r="H66" s="342"/>
      <c r="I66" s="342"/>
      <c r="J66" s="342"/>
      <c r="K66" s="343"/>
    </row>
    <row r="67" spans="1:11" ht="20.25" customHeight="1">
      <c r="A67" s="82"/>
      <c r="B67" s="341"/>
      <c r="C67" s="342"/>
      <c r="D67" s="342"/>
      <c r="E67" s="342"/>
      <c r="F67" s="342"/>
      <c r="G67" s="342"/>
      <c r="H67" s="342"/>
      <c r="I67" s="342"/>
      <c r="J67" s="342"/>
      <c r="K67" s="343"/>
    </row>
    <row r="68" spans="1:11" ht="20.25" customHeight="1">
      <c r="A68" s="82"/>
      <c r="B68" s="341"/>
      <c r="C68" s="342"/>
      <c r="D68" s="342"/>
      <c r="E68" s="342"/>
      <c r="F68" s="342"/>
      <c r="G68" s="342"/>
      <c r="H68" s="342"/>
      <c r="I68" s="342"/>
      <c r="J68" s="342"/>
      <c r="K68" s="343"/>
    </row>
    <row r="69" spans="1:11" ht="20.25" customHeight="1">
      <c r="A69" s="82"/>
      <c r="B69" s="341"/>
      <c r="C69" s="342"/>
      <c r="D69" s="342"/>
      <c r="E69" s="342"/>
      <c r="F69" s="342"/>
      <c r="G69" s="342"/>
      <c r="H69" s="342"/>
      <c r="I69" s="342"/>
      <c r="J69" s="342"/>
      <c r="K69" s="343"/>
    </row>
    <row r="70" spans="1:11" ht="20.25" customHeight="1">
      <c r="A70" s="82"/>
      <c r="B70" s="341"/>
      <c r="C70" s="342"/>
      <c r="D70" s="342"/>
      <c r="E70" s="342"/>
      <c r="F70" s="342"/>
      <c r="G70" s="342"/>
      <c r="H70" s="342"/>
      <c r="I70" s="342"/>
      <c r="J70" s="342"/>
      <c r="K70" s="343"/>
    </row>
    <row r="71" spans="1:11" ht="20.25" customHeight="1">
      <c r="A71" s="82"/>
      <c r="B71" s="341"/>
      <c r="C71" s="342"/>
      <c r="D71" s="342"/>
      <c r="E71" s="342"/>
      <c r="F71" s="342"/>
      <c r="G71" s="342"/>
      <c r="H71" s="342"/>
      <c r="I71" s="342"/>
      <c r="J71" s="342"/>
      <c r="K71" s="343"/>
    </row>
    <row r="72" spans="1:11" ht="20.25" customHeight="1">
      <c r="A72" s="82"/>
      <c r="B72" s="341"/>
      <c r="C72" s="342"/>
      <c r="D72" s="342"/>
      <c r="E72" s="342"/>
      <c r="F72" s="342"/>
      <c r="G72" s="342"/>
      <c r="H72" s="342"/>
      <c r="I72" s="342"/>
      <c r="J72" s="342"/>
      <c r="K72" s="343"/>
    </row>
    <row r="73" spans="1:11" ht="20.25" customHeight="1">
      <c r="A73" s="82"/>
      <c r="B73" s="341"/>
      <c r="C73" s="342"/>
      <c r="D73" s="342"/>
      <c r="E73" s="342"/>
      <c r="F73" s="342"/>
      <c r="G73" s="342"/>
      <c r="H73" s="342"/>
      <c r="I73" s="342"/>
      <c r="J73" s="342"/>
      <c r="K73" s="343"/>
    </row>
    <row r="74" spans="1:11" ht="20.25" customHeight="1">
      <c r="A74" s="82"/>
      <c r="B74" s="341"/>
      <c r="C74" s="342"/>
      <c r="D74" s="342"/>
      <c r="E74" s="342"/>
      <c r="F74" s="342"/>
      <c r="G74" s="342"/>
      <c r="H74" s="342"/>
      <c r="I74" s="342"/>
      <c r="J74" s="342"/>
      <c r="K74" s="343"/>
    </row>
    <row r="75" spans="1:11" ht="20.25" customHeight="1">
      <c r="A75" s="82"/>
      <c r="B75" s="341"/>
      <c r="C75" s="342"/>
      <c r="D75" s="342"/>
      <c r="E75" s="342"/>
      <c r="F75" s="342"/>
      <c r="G75" s="342"/>
      <c r="H75" s="342"/>
      <c r="I75" s="342"/>
      <c r="J75" s="342"/>
      <c r="K75" s="343"/>
    </row>
    <row r="76" spans="1:11" ht="20.25" customHeight="1">
      <c r="A76" s="82"/>
      <c r="B76" s="341"/>
      <c r="C76" s="342"/>
      <c r="D76" s="342"/>
      <c r="E76" s="342"/>
      <c r="F76" s="342"/>
      <c r="G76" s="342"/>
      <c r="H76" s="342"/>
      <c r="I76" s="342"/>
      <c r="J76" s="342"/>
      <c r="K76" s="343"/>
    </row>
    <row r="77" spans="1:11" ht="20.25" customHeight="1">
      <c r="A77" s="82"/>
      <c r="B77" s="341"/>
      <c r="C77" s="342"/>
      <c r="D77" s="342"/>
      <c r="E77" s="342"/>
      <c r="F77" s="342"/>
      <c r="G77" s="342"/>
      <c r="H77" s="342"/>
      <c r="I77" s="342"/>
      <c r="J77" s="342"/>
      <c r="K77" s="343"/>
    </row>
    <row r="78" spans="1:11" ht="20.25" customHeight="1">
      <c r="A78" s="82"/>
      <c r="B78" s="341"/>
      <c r="C78" s="342"/>
      <c r="D78" s="342"/>
      <c r="E78" s="342"/>
      <c r="F78" s="342"/>
      <c r="G78" s="342"/>
      <c r="H78" s="342"/>
      <c r="I78" s="342"/>
      <c r="J78" s="342"/>
      <c r="K78" s="343"/>
    </row>
    <row r="79" spans="1:11" ht="20.25" customHeight="1">
      <c r="A79" s="85"/>
      <c r="B79" s="344"/>
      <c r="C79" s="345"/>
      <c r="D79" s="345"/>
      <c r="E79" s="345"/>
      <c r="F79" s="345"/>
      <c r="G79" s="345"/>
      <c r="H79" s="345"/>
      <c r="I79" s="345"/>
      <c r="J79" s="345"/>
      <c r="K79" s="346"/>
    </row>
    <row r="80" spans="1:11" ht="20.25" customHeight="1">
      <c r="A80" s="82"/>
      <c r="B80" s="341"/>
      <c r="C80" s="342"/>
      <c r="D80" s="342"/>
      <c r="E80" s="342"/>
      <c r="F80" s="342"/>
      <c r="G80" s="342"/>
      <c r="H80" s="342"/>
      <c r="I80" s="342"/>
      <c r="J80" s="342"/>
      <c r="K80" s="343"/>
    </row>
    <row r="81" spans="1:11" ht="20.25" customHeight="1">
      <c r="A81" s="82"/>
      <c r="B81" s="341"/>
      <c r="C81" s="342"/>
      <c r="D81" s="342"/>
      <c r="E81" s="342"/>
      <c r="F81" s="342"/>
      <c r="G81" s="342"/>
      <c r="H81" s="342"/>
      <c r="I81" s="342"/>
      <c r="J81" s="342"/>
      <c r="K81" s="343"/>
    </row>
    <row r="82" spans="1:11" ht="20.25" customHeight="1">
      <c r="A82" s="82"/>
      <c r="B82" s="341"/>
      <c r="C82" s="342"/>
      <c r="D82" s="342"/>
      <c r="E82" s="342"/>
      <c r="F82" s="342"/>
      <c r="G82" s="342"/>
      <c r="H82" s="342"/>
      <c r="I82" s="342"/>
      <c r="J82" s="342"/>
      <c r="K82" s="343"/>
    </row>
    <row r="83" spans="1:11" ht="20.25" customHeight="1">
      <c r="A83" s="82"/>
      <c r="B83" s="341"/>
      <c r="C83" s="342"/>
      <c r="D83" s="342"/>
      <c r="E83" s="342"/>
      <c r="F83" s="342"/>
      <c r="G83" s="342"/>
      <c r="H83" s="342"/>
      <c r="I83" s="342"/>
      <c r="J83" s="342"/>
      <c r="K83" s="343"/>
    </row>
    <row r="84" spans="1:11" ht="20.25" customHeight="1">
      <c r="A84" s="82"/>
      <c r="B84" s="341"/>
      <c r="C84" s="342"/>
      <c r="D84" s="342"/>
      <c r="E84" s="342"/>
      <c r="F84" s="342"/>
      <c r="G84" s="342"/>
      <c r="H84" s="342"/>
      <c r="I84" s="342"/>
      <c r="J84" s="342"/>
      <c r="K84" s="343"/>
    </row>
    <row r="85" spans="1:11" ht="20.25" customHeight="1">
      <c r="A85" s="82"/>
      <c r="B85" s="341"/>
      <c r="C85" s="342"/>
      <c r="D85" s="342"/>
      <c r="E85" s="342"/>
      <c r="F85" s="342"/>
      <c r="G85" s="342"/>
      <c r="H85" s="342"/>
      <c r="I85" s="342"/>
      <c r="J85" s="342"/>
      <c r="K85" s="343"/>
    </row>
    <row r="86" spans="1:11" ht="20.25" customHeight="1">
      <c r="A86" s="82"/>
      <c r="B86" s="341"/>
      <c r="C86" s="342"/>
      <c r="D86" s="342"/>
      <c r="E86" s="342"/>
      <c r="F86" s="342"/>
      <c r="G86" s="342"/>
      <c r="H86" s="342"/>
      <c r="I86" s="342"/>
      <c r="J86" s="342"/>
      <c r="K86" s="343"/>
    </row>
    <row r="87" spans="1:11" ht="20.25" customHeight="1">
      <c r="A87" s="82"/>
      <c r="B87" s="341"/>
      <c r="C87" s="342"/>
      <c r="D87" s="342"/>
      <c r="E87" s="342"/>
      <c r="F87" s="342"/>
      <c r="G87" s="342"/>
      <c r="H87" s="342"/>
      <c r="I87" s="342"/>
      <c r="J87" s="342"/>
      <c r="K87" s="343"/>
    </row>
    <row r="88" spans="1:11" ht="20.25" customHeight="1">
      <c r="A88" s="82"/>
      <c r="B88" s="341"/>
      <c r="C88" s="342"/>
      <c r="D88" s="342"/>
      <c r="E88" s="342"/>
      <c r="F88" s="342"/>
      <c r="G88" s="342"/>
      <c r="H88" s="342"/>
      <c r="I88" s="342"/>
      <c r="J88" s="342"/>
      <c r="K88" s="343"/>
    </row>
    <row r="89" spans="1:11" ht="20.25" customHeight="1">
      <c r="A89" s="82"/>
      <c r="B89" s="341"/>
      <c r="C89" s="342"/>
      <c r="D89" s="342"/>
      <c r="E89" s="342"/>
      <c r="F89" s="342"/>
      <c r="G89" s="342"/>
      <c r="H89" s="342"/>
      <c r="I89" s="342"/>
      <c r="J89" s="342"/>
      <c r="K89" s="343"/>
    </row>
    <row r="90" spans="1:11" ht="20.25" customHeight="1">
      <c r="A90" s="82"/>
      <c r="B90" s="341"/>
      <c r="C90" s="342"/>
      <c r="D90" s="342"/>
      <c r="E90" s="342"/>
      <c r="F90" s="342"/>
      <c r="G90" s="342"/>
      <c r="H90" s="342"/>
      <c r="I90" s="342"/>
      <c r="J90" s="342"/>
      <c r="K90" s="343"/>
    </row>
    <row r="91" spans="1:11" ht="20.25" customHeight="1">
      <c r="A91" s="82"/>
      <c r="B91" s="341"/>
      <c r="C91" s="342"/>
      <c r="D91" s="342"/>
      <c r="E91" s="342"/>
      <c r="F91" s="342"/>
      <c r="G91" s="342"/>
      <c r="H91" s="342"/>
      <c r="I91" s="342"/>
      <c r="J91" s="342"/>
      <c r="K91" s="343"/>
    </row>
    <row r="92" spans="1:11" ht="20.25" customHeight="1">
      <c r="A92" s="82"/>
      <c r="B92" s="341"/>
      <c r="C92" s="342"/>
      <c r="D92" s="342"/>
      <c r="E92" s="342"/>
      <c r="F92" s="342"/>
      <c r="G92" s="342"/>
      <c r="H92" s="342"/>
      <c r="I92" s="342"/>
      <c r="J92" s="342"/>
      <c r="K92" s="343"/>
    </row>
    <row r="93" spans="1:11" ht="20.25" customHeight="1">
      <c r="A93" s="82"/>
      <c r="B93" s="341"/>
      <c r="C93" s="342"/>
      <c r="D93" s="342"/>
      <c r="E93" s="342"/>
      <c r="F93" s="342"/>
      <c r="G93" s="342"/>
      <c r="H93" s="342"/>
      <c r="I93" s="342"/>
      <c r="J93" s="342"/>
      <c r="K93" s="343"/>
    </row>
    <row r="94" spans="1:11" ht="20.25" customHeight="1">
      <c r="A94" s="82"/>
      <c r="B94" s="341"/>
      <c r="C94" s="342"/>
      <c r="D94" s="342"/>
      <c r="E94" s="342"/>
      <c r="F94" s="342"/>
      <c r="G94" s="342"/>
      <c r="H94" s="342"/>
      <c r="I94" s="342"/>
      <c r="J94" s="342"/>
      <c r="K94" s="343"/>
    </row>
    <row r="95" spans="1:11" ht="20.25" customHeight="1">
      <c r="A95" s="82"/>
      <c r="B95" s="341"/>
      <c r="C95" s="342"/>
      <c r="D95" s="342"/>
      <c r="E95" s="342"/>
      <c r="F95" s="342"/>
      <c r="G95" s="342"/>
      <c r="H95" s="342"/>
      <c r="I95" s="342"/>
      <c r="J95" s="342"/>
      <c r="K95" s="343"/>
    </row>
    <row r="96" spans="1:11" ht="20.25" customHeight="1">
      <c r="A96" s="82"/>
      <c r="B96" s="341"/>
      <c r="C96" s="342"/>
      <c r="D96" s="342"/>
      <c r="E96" s="342"/>
      <c r="F96" s="342"/>
      <c r="G96" s="342"/>
      <c r="H96" s="342"/>
      <c r="I96" s="342"/>
      <c r="J96" s="342"/>
      <c r="K96" s="343"/>
    </row>
    <row r="97" spans="1:11" ht="20.25" customHeight="1">
      <c r="A97" s="82"/>
      <c r="B97" s="341"/>
      <c r="C97" s="342"/>
      <c r="D97" s="342"/>
      <c r="E97" s="342"/>
      <c r="F97" s="342"/>
      <c r="G97" s="342"/>
      <c r="H97" s="342"/>
      <c r="I97" s="342"/>
      <c r="J97" s="342"/>
      <c r="K97" s="343"/>
    </row>
    <row r="98" spans="1:11" ht="20.25" customHeight="1">
      <c r="A98" s="82"/>
      <c r="B98" s="341"/>
      <c r="C98" s="342"/>
      <c r="D98" s="342"/>
      <c r="E98" s="342"/>
      <c r="F98" s="342"/>
      <c r="G98" s="342"/>
      <c r="H98" s="342"/>
      <c r="I98" s="342"/>
      <c r="J98" s="342"/>
      <c r="K98" s="343"/>
    </row>
    <row r="99" spans="1:11" ht="20.25" customHeight="1">
      <c r="A99" s="82"/>
      <c r="B99" s="341"/>
      <c r="C99" s="342"/>
      <c r="D99" s="342"/>
      <c r="E99" s="342"/>
      <c r="F99" s="342"/>
      <c r="G99" s="342"/>
      <c r="H99" s="342"/>
      <c r="I99" s="342"/>
      <c r="J99" s="342"/>
      <c r="K99" s="343"/>
    </row>
    <row r="100" spans="1:11" ht="20.25" customHeight="1">
      <c r="A100" s="82"/>
      <c r="B100" s="341"/>
      <c r="C100" s="342"/>
      <c r="D100" s="342"/>
      <c r="E100" s="342"/>
      <c r="F100" s="342"/>
      <c r="G100" s="342"/>
      <c r="H100" s="342"/>
      <c r="I100" s="342"/>
      <c r="J100" s="342"/>
      <c r="K100" s="343"/>
    </row>
    <row r="101" spans="1:11" ht="20.25" customHeight="1">
      <c r="A101" s="82"/>
      <c r="B101" s="341"/>
      <c r="C101" s="342"/>
      <c r="D101" s="342"/>
      <c r="E101" s="342"/>
      <c r="F101" s="342"/>
      <c r="G101" s="342"/>
      <c r="H101" s="342"/>
      <c r="I101" s="342"/>
      <c r="J101" s="342"/>
      <c r="K101" s="343"/>
    </row>
    <row r="102" spans="1:11" ht="20.25" customHeight="1">
      <c r="A102" s="82"/>
      <c r="B102" s="341"/>
      <c r="C102" s="342"/>
      <c r="D102" s="342"/>
      <c r="E102" s="342"/>
      <c r="F102" s="342"/>
      <c r="G102" s="342"/>
      <c r="H102" s="342"/>
      <c r="I102" s="342"/>
      <c r="J102" s="342"/>
      <c r="K102" s="343"/>
    </row>
    <row r="103" spans="1:11" ht="20.25" customHeight="1">
      <c r="A103" s="82"/>
      <c r="B103" s="341"/>
      <c r="C103" s="342"/>
      <c r="D103" s="342"/>
      <c r="E103" s="342"/>
      <c r="F103" s="342"/>
      <c r="G103" s="342"/>
      <c r="H103" s="342"/>
      <c r="I103" s="342"/>
      <c r="J103" s="342"/>
      <c r="K103" s="343"/>
    </row>
    <row r="104" spans="1:11" ht="20.25" customHeight="1">
      <c r="A104" s="82"/>
      <c r="B104" s="341"/>
      <c r="C104" s="342"/>
      <c r="D104" s="342"/>
      <c r="E104" s="342"/>
      <c r="F104" s="342"/>
      <c r="G104" s="342"/>
      <c r="H104" s="342"/>
      <c r="I104" s="342"/>
      <c r="J104" s="342"/>
      <c r="K104" s="343"/>
    </row>
    <row r="105" spans="1:11" ht="20.25" customHeight="1">
      <c r="A105" s="82"/>
      <c r="B105" s="341"/>
      <c r="C105" s="342"/>
      <c r="D105" s="342"/>
      <c r="E105" s="342"/>
      <c r="F105" s="342"/>
      <c r="G105" s="342"/>
      <c r="H105" s="342"/>
      <c r="I105" s="342"/>
      <c r="J105" s="342"/>
      <c r="K105" s="343"/>
    </row>
    <row r="106" spans="1:11" ht="20.25" customHeight="1">
      <c r="A106" s="82"/>
      <c r="B106" s="341"/>
      <c r="C106" s="342"/>
      <c r="D106" s="342"/>
      <c r="E106" s="342"/>
      <c r="F106" s="342"/>
      <c r="G106" s="342"/>
      <c r="H106" s="342"/>
      <c r="I106" s="342"/>
      <c r="J106" s="342"/>
      <c r="K106" s="343"/>
    </row>
    <row r="107" spans="1:11" ht="20.25" customHeight="1">
      <c r="A107" s="85"/>
      <c r="B107" s="344"/>
      <c r="C107" s="345"/>
      <c r="D107" s="345"/>
      <c r="E107" s="345"/>
      <c r="F107" s="345"/>
      <c r="G107" s="345"/>
      <c r="H107" s="345"/>
      <c r="I107" s="345"/>
      <c r="J107" s="345"/>
      <c r="K107" s="346"/>
    </row>
    <row r="108" spans="1:11" ht="20.25" customHeight="1">
      <c r="A108" s="82"/>
      <c r="B108" s="341"/>
      <c r="C108" s="342"/>
      <c r="D108" s="342"/>
      <c r="E108" s="342"/>
      <c r="F108" s="342"/>
      <c r="G108" s="342"/>
      <c r="H108" s="342"/>
      <c r="I108" s="342"/>
      <c r="J108" s="342"/>
      <c r="K108" s="343"/>
    </row>
    <row r="109" spans="1:11" ht="20.25" customHeight="1">
      <c r="A109" s="82"/>
      <c r="B109" s="341"/>
      <c r="C109" s="342"/>
      <c r="D109" s="342"/>
      <c r="E109" s="342"/>
      <c r="F109" s="342"/>
      <c r="G109" s="342"/>
      <c r="H109" s="342"/>
      <c r="I109" s="342"/>
      <c r="J109" s="342"/>
      <c r="K109" s="343"/>
    </row>
    <row r="110" spans="1:11" ht="20.25" customHeight="1">
      <c r="A110" s="82"/>
      <c r="B110" s="341"/>
      <c r="C110" s="342"/>
      <c r="D110" s="342"/>
      <c r="E110" s="342"/>
      <c r="F110" s="342"/>
      <c r="G110" s="342"/>
      <c r="H110" s="342"/>
      <c r="I110" s="342"/>
      <c r="J110" s="342"/>
      <c r="K110" s="343"/>
    </row>
    <row r="111" spans="1:11" ht="20.25" customHeight="1">
      <c r="A111" s="82"/>
      <c r="B111" s="341"/>
      <c r="C111" s="342"/>
      <c r="D111" s="342"/>
      <c r="E111" s="342"/>
      <c r="F111" s="342"/>
      <c r="G111" s="342"/>
      <c r="H111" s="342"/>
      <c r="I111" s="342"/>
      <c r="J111" s="342"/>
      <c r="K111" s="343"/>
    </row>
    <row r="112" spans="1:11" ht="20.25" customHeight="1">
      <c r="A112" s="82"/>
      <c r="B112" s="341"/>
      <c r="C112" s="342"/>
      <c r="D112" s="342"/>
      <c r="E112" s="342"/>
      <c r="F112" s="342"/>
      <c r="G112" s="342"/>
      <c r="H112" s="342"/>
      <c r="I112" s="342"/>
      <c r="J112" s="342"/>
      <c r="K112" s="343"/>
    </row>
    <row r="113" spans="1:11" ht="20.25" customHeight="1">
      <c r="A113" s="82"/>
      <c r="B113" s="341"/>
      <c r="C113" s="342"/>
      <c r="D113" s="342"/>
      <c r="E113" s="342"/>
      <c r="F113" s="342"/>
      <c r="G113" s="342"/>
      <c r="H113" s="342"/>
      <c r="I113" s="342"/>
      <c r="J113" s="342"/>
      <c r="K113" s="343"/>
    </row>
    <row r="114" spans="1:11" ht="20.25" customHeight="1">
      <c r="A114" s="82"/>
      <c r="B114" s="341"/>
      <c r="C114" s="342"/>
      <c r="D114" s="342"/>
      <c r="E114" s="342"/>
      <c r="F114" s="342"/>
      <c r="G114" s="342"/>
      <c r="H114" s="342"/>
      <c r="I114" s="342"/>
      <c r="J114" s="342"/>
      <c r="K114" s="343"/>
    </row>
    <row r="115" spans="1:11" ht="20.25" customHeight="1">
      <c r="A115" s="82"/>
      <c r="B115" s="341"/>
      <c r="C115" s="342"/>
      <c r="D115" s="342"/>
      <c r="E115" s="342"/>
      <c r="F115" s="342"/>
      <c r="G115" s="342"/>
      <c r="H115" s="342"/>
      <c r="I115" s="342"/>
      <c r="J115" s="342"/>
      <c r="K115" s="343"/>
    </row>
    <row r="116" spans="1:11" ht="20.25" customHeight="1">
      <c r="A116" s="85"/>
      <c r="B116" s="344"/>
      <c r="C116" s="345"/>
      <c r="D116" s="345"/>
      <c r="E116" s="345"/>
      <c r="F116" s="345"/>
      <c r="G116" s="345"/>
      <c r="H116" s="345"/>
      <c r="I116" s="345"/>
      <c r="J116" s="345"/>
      <c r="K116" s="346"/>
    </row>
  </sheetData>
  <mergeCells count="116">
    <mergeCell ref="B14:K14"/>
    <mergeCell ref="B15:K15"/>
    <mergeCell ref="B16:K16"/>
    <mergeCell ref="B17:K17"/>
    <mergeCell ref="B18:K18"/>
    <mergeCell ref="B19:K19"/>
    <mergeCell ref="A1:K1"/>
    <mergeCell ref="B3:F3"/>
    <mergeCell ref="B8:K8"/>
    <mergeCell ref="B9:K9"/>
    <mergeCell ref="B10:K10"/>
    <mergeCell ref="B11:K11"/>
    <mergeCell ref="B12:K12"/>
    <mergeCell ref="B13:K13"/>
    <mergeCell ref="B6:K6"/>
    <mergeCell ref="B7:K7"/>
    <mergeCell ref="B5:K5"/>
    <mergeCell ref="A2:K2"/>
    <mergeCell ref="J4:K4"/>
    <mergeCell ref="B26:K26"/>
    <mergeCell ref="B27:K27"/>
    <mergeCell ref="B28:K28"/>
    <mergeCell ref="B29:K29"/>
    <mergeCell ref="B30:K30"/>
    <mergeCell ref="B31:K31"/>
    <mergeCell ref="B20:K20"/>
    <mergeCell ref="B21:K21"/>
    <mergeCell ref="B22:K22"/>
    <mergeCell ref="B23:K23"/>
    <mergeCell ref="B24:K24"/>
    <mergeCell ref="B25:K25"/>
    <mergeCell ref="B40:K40"/>
    <mergeCell ref="B41:K41"/>
    <mergeCell ref="B42:K42"/>
    <mergeCell ref="B43:K43"/>
    <mergeCell ref="B44:K44"/>
    <mergeCell ref="B38:K38"/>
    <mergeCell ref="B39:K39"/>
    <mergeCell ref="B32:K32"/>
    <mergeCell ref="B33:K33"/>
    <mergeCell ref="B34:K34"/>
    <mergeCell ref="B35:K35"/>
    <mergeCell ref="B36:K36"/>
    <mergeCell ref="B37:K37"/>
    <mergeCell ref="B51:K51"/>
    <mergeCell ref="B52:K52"/>
    <mergeCell ref="B53:K53"/>
    <mergeCell ref="B54:K54"/>
    <mergeCell ref="B55:K55"/>
    <mergeCell ref="B56:K56"/>
    <mergeCell ref="B45:K45"/>
    <mergeCell ref="B46:K46"/>
    <mergeCell ref="B47:K47"/>
    <mergeCell ref="B48:K48"/>
    <mergeCell ref="B49:K49"/>
    <mergeCell ref="B50:K50"/>
    <mergeCell ref="B63:K63"/>
    <mergeCell ref="B64:K64"/>
    <mergeCell ref="B65:K65"/>
    <mergeCell ref="B66:K66"/>
    <mergeCell ref="B67:K67"/>
    <mergeCell ref="B68:K68"/>
    <mergeCell ref="B57:K57"/>
    <mergeCell ref="B58:K58"/>
    <mergeCell ref="B59:K59"/>
    <mergeCell ref="B60:K60"/>
    <mergeCell ref="B61:K61"/>
    <mergeCell ref="B62:K62"/>
    <mergeCell ref="B78:K78"/>
    <mergeCell ref="B72:K72"/>
    <mergeCell ref="B73:K73"/>
    <mergeCell ref="B80:K80"/>
    <mergeCell ref="B79:K79"/>
    <mergeCell ref="B69:K69"/>
    <mergeCell ref="B70:K70"/>
    <mergeCell ref="B71:K71"/>
    <mergeCell ref="B75:K75"/>
    <mergeCell ref="B76:K76"/>
    <mergeCell ref="B77:K77"/>
    <mergeCell ref="B74:K74"/>
    <mergeCell ref="B87:K87"/>
    <mergeCell ref="B88:K88"/>
    <mergeCell ref="B89:K89"/>
    <mergeCell ref="B90:K90"/>
    <mergeCell ref="B91:K91"/>
    <mergeCell ref="B92:K92"/>
    <mergeCell ref="B81:K81"/>
    <mergeCell ref="B82:K82"/>
    <mergeCell ref="B83:K83"/>
    <mergeCell ref="B84:K84"/>
    <mergeCell ref="B85:K85"/>
    <mergeCell ref="B86:K86"/>
    <mergeCell ref="B99:K99"/>
    <mergeCell ref="B100:K100"/>
    <mergeCell ref="B101:K101"/>
    <mergeCell ref="B102:K102"/>
    <mergeCell ref="B103:K103"/>
    <mergeCell ref="B104:K104"/>
    <mergeCell ref="B93:K93"/>
    <mergeCell ref="B94:K94"/>
    <mergeCell ref="B95:K95"/>
    <mergeCell ref="B96:K96"/>
    <mergeCell ref="B97:K97"/>
    <mergeCell ref="B98:K98"/>
    <mergeCell ref="B111:K111"/>
    <mergeCell ref="B112:K112"/>
    <mergeCell ref="B113:K113"/>
    <mergeCell ref="B114:K114"/>
    <mergeCell ref="B115:K115"/>
    <mergeCell ref="B116:K116"/>
    <mergeCell ref="B105:K105"/>
    <mergeCell ref="B106:K106"/>
    <mergeCell ref="B107:K107"/>
    <mergeCell ref="B108:K108"/>
    <mergeCell ref="B109:K109"/>
    <mergeCell ref="B110:K110"/>
  </mergeCells>
  <phoneticPr fontId="5"/>
  <conditionalFormatting sqref="I4:J4">
    <cfRule type="cellIs" dxfId="27" priority="2" operator="equal">
      <formula>"As of Month, Year"</formula>
    </cfRule>
  </conditionalFormatting>
  <conditionalFormatting sqref="J4:K4">
    <cfRule type="containsBlanks" dxfId="26" priority="1">
      <formula>LEN(TRIM(J4))=0</formula>
    </cfRule>
  </conditionalFormatting>
  <pageMargins left="0.70866141732283472" right="0.70866141732283472" top="0.74803149606299213" bottom="0.74803149606299213" header="0.31496062992125984" footer="0.31496062992125984"/>
  <pageSetup paperSize="9" scale="92" fitToHeight="0" orientation="portrait" r:id="rId1"/>
  <headerFooter>
    <oddHeader>&amp;RNo.&amp;P</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P64"/>
  <sheetViews>
    <sheetView showZeros="0" zoomScale="80" zoomScaleNormal="80" workbookViewId="0">
      <selection activeCell="AG40" sqref="AG40"/>
    </sheetView>
  </sheetViews>
  <sheetFormatPr defaultColWidth="3.26953125" defaultRowHeight="14"/>
  <cols>
    <col min="1" max="2" width="4.08984375" style="37" customWidth="1"/>
    <col min="3" max="3" width="5.36328125" style="37" customWidth="1"/>
    <col min="4" max="32" width="4.08984375" style="37" customWidth="1"/>
    <col min="33" max="34" width="3.26953125" style="37"/>
    <col min="35" max="36" width="20.453125" style="37" customWidth="1"/>
    <col min="37" max="37" width="3.6328125" style="37" bestFit="1" customWidth="1"/>
    <col min="38" max="38" width="3.26953125" style="37" customWidth="1"/>
    <col min="39" max="16384" width="3.26953125" style="37"/>
  </cols>
  <sheetData>
    <row r="1" spans="1:42" ht="14.5" thickBot="1">
      <c r="A1" s="470" t="s">
        <v>192</v>
      </c>
      <c r="B1" s="470"/>
      <c r="C1" s="470"/>
      <c r="D1" s="470"/>
      <c r="E1" s="470"/>
      <c r="F1" s="470"/>
      <c r="G1" s="470"/>
      <c r="H1" s="470"/>
      <c r="I1" s="470"/>
      <c r="J1" s="470"/>
      <c r="K1" s="470"/>
      <c r="L1" s="470"/>
      <c r="M1" s="470"/>
      <c r="N1" s="470"/>
      <c r="O1" s="470"/>
      <c r="P1" s="470"/>
      <c r="Q1" s="470"/>
      <c r="R1" s="470"/>
      <c r="S1" s="470"/>
      <c r="T1" s="470"/>
      <c r="U1" s="470"/>
      <c r="V1" s="470"/>
      <c r="W1" s="470"/>
      <c r="X1" s="470"/>
      <c r="Y1" s="470"/>
      <c r="Z1" s="470"/>
      <c r="AA1" s="470"/>
      <c r="AB1" s="470"/>
      <c r="AC1" s="470"/>
      <c r="AD1" s="470"/>
      <c r="AE1" s="470"/>
      <c r="AF1" s="470"/>
    </row>
    <row r="2" spans="1:42" ht="24" customHeight="1" thickTop="1">
      <c r="A2" s="487" t="str">
        <f>"CV for application of"&amp;" "&amp;'Data Entry Sheet for submission'!C28&amp;" ,Waseda University"</f>
        <v>CV for application of  ,Waseda University</v>
      </c>
      <c r="B2" s="487"/>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2"/>
      <c r="AH2" s="42"/>
      <c r="AI2" s="43" t="s">
        <v>24</v>
      </c>
      <c r="AJ2" s="44"/>
    </row>
    <row r="3" spans="1:42" ht="14.5" thickBot="1">
      <c r="A3" s="45"/>
      <c r="B3" s="46"/>
      <c r="C3" s="42"/>
      <c r="D3" s="42"/>
      <c r="E3" s="42"/>
      <c r="F3" s="42"/>
      <c r="G3" s="42"/>
      <c r="H3" s="42"/>
      <c r="I3" s="42"/>
      <c r="J3" s="42"/>
      <c r="K3" s="42"/>
      <c r="L3" s="42"/>
      <c r="M3" s="42"/>
      <c r="N3" s="42"/>
      <c r="O3" s="42"/>
      <c r="P3" s="42"/>
      <c r="Q3" s="42"/>
      <c r="R3" s="42"/>
      <c r="S3" s="42"/>
      <c r="T3" s="42"/>
      <c r="U3" s="42"/>
      <c r="AA3" s="47" t="s">
        <v>193</v>
      </c>
      <c r="AB3" s="402" t="s">
        <v>194</v>
      </c>
      <c r="AC3" s="402"/>
      <c r="AD3" s="402"/>
      <c r="AE3" s="402"/>
      <c r="AF3" s="402"/>
      <c r="AG3" s="42"/>
      <c r="AH3" s="42"/>
      <c r="AI3" s="48" t="s">
        <v>27</v>
      </c>
      <c r="AJ3" s="49" t="s">
        <v>28</v>
      </c>
    </row>
    <row r="4" spans="1:42" ht="14.25" customHeight="1" thickTop="1">
      <c r="A4" s="379"/>
      <c r="B4" s="380"/>
      <c r="C4" s="381"/>
      <c r="D4" s="50" t="s">
        <v>195</v>
      </c>
      <c r="E4" s="51"/>
      <c r="F4" s="51"/>
      <c r="G4" s="51"/>
      <c r="H4" s="51"/>
      <c r="I4" s="51"/>
      <c r="J4" s="51"/>
      <c r="K4" s="51"/>
      <c r="L4" s="51"/>
      <c r="M4" s="52"/>
      <c r="N4" s="50" t="s">
        <v>196</v>
      </c>
      <c r="O4" s="51"/>
      <c r="P4" s="51"/>
      <c r="Q4" s="51"/>
      <c r="R4" s="51"/>
      <c r="S4" s="51"/>
      <c r="T4" s="51"/>
      <c r="U4" s="51"/>
      <c r="V4" s="51"/>
      <c r="W4" s="52"/>
      <c r="X4" s="420" t="s">
        <v>156</v>
      </c>
      <c r="Y4" s="420"/>
      <c r="Z4" s="420"/>
      <c r="AA4" s="421"/>
      <c r="AB4" s="421"/>
      <c r="AC4" s="421"/>
      <c r="AD4" s="421"/>
      <c r="AE4" s="421"/>
      <c r="AF4" s="421"/>
    </row>
    <row r="5" spans="1:42" ht="28.5" customHeight="1">
      <c r="A5" s="382" t="s">
        <v>197</v>
      </c>
      <c r="B5" s="377"/>
      <c r="C5" s="378"/>
      <c r="D5" s="395">
        <f>'Data Entry Sheet for submission'!C7</f>
        <v>0</v>
      </c>
      <c r="E5" s="396"/>
      <c r="F5" s="396"/>
      <c r="G5" s="396"/>
      <c r="H5" s="396"/>
      <c r="I5" s="396"/>
      <c r="J5" s="396"/>
      <c r="K5" s="396"/>
      <c r="L5" s="396"/>
      <c r="M5" s="397"/>
      <c r="N5" s="395">
        <f>'Data Entry Sheet for submission'!E7</f>
        <v>0</v>
      </c>
      <c r="O5" s="396"/>
      <c r="P5" s="396"/>
      <c r="Q5" s="396"/>
      <c r="R5" s="396"/>
      <c r="S5" s="396"/>
      <c r="T5" s="396"/>
      <c r="U5" s="396"/>
      <c r="V5" s="396"/>
      <c r="W5" s="397"/>
      <c r="X5" s="420"/>
      <c r="Y5" s="420"/>
      <c r="Z5" s="420"/>
      <c r="AA5" s="421"/>
      <c r="AB5" s="421"/>
      <c r="AC5" s="421"/>
      <c r="AD5" s="421"/>
      <c r="AE5" s="421"/>
      <c r="AF5" s="421"/>
    </row>
    <row r="6" spans="1:42" ht="42" customHeight="1">
      <c r="A6" s="382" t="s">
        <v>198</v>
      </c>
      <c r="B6" s="377"/>
      <c r="C6" s="378"/>
      <c r="D6" s="398">
        <f>IF(ISBLANK('Data Entry Sheet for submission'!C6),'Data Entry Sheet for submission'!C7,'Data Entry Sheet for submission'!C6)</f>
        <v>0</v>
      </c>
      <c r="E6" s="396"/>
      <c r="F6" s="396"/>
      <c r="G6" s="396"/>
      <c r="H6" s="396"/>
      <c r="I6" s="396"/>
      <c r="J6" s="396"/>
      <c r="K6" s="396"/>
      <c r="L6" s="396"/>
      <c r="M6" s="397"/>
      <c r="N6" s="395">
        <f>IF(ISBLANK('Data Entry Sheet for submission'!C6),'Data Entry Sheet for submission'!E7,'Data Entry Sheet for submission'!E6)</f>
        <v>0</v>
      </c>
      <c r="O6" s="396"/>
      <c r="P6" s="396"/>
      <c r="Q6" s="396"/>
      <c r="R6" s="396"/>
      <c r="S6" s="396"/>
      <c r="T6" s="396"/>
      <c r="U6" s="396"/>
      <c r="V6" s="396"/>
      <c r="W6" s="397"/>
      <c r="X6" s="420"/>
      <c r="Y6" s="420"/>
      <c r="Z6" s="420"/>
      <c r="AA6" s="421"/>
      <c r="AB6" s="421"/>
      <c r="AC6" s="421"/>
      <c r="AD6" s="421"/>
      <c r="AE6" s="421"/>
      <c r="AF6" s="421"/>
    </row>
    <row r="7" spans="1:42" ht="30.75" customHeight="1">
      <c r="A7" s="382" t="s">
        <v>199</v>
      </c>
      <c r="B7" s="377"/>
      <c r="C7" s="378"/>
      <c r="D7" s="395" t="str">
        <f>UPPER('Data Entry Sheet for submission'!C8)</f>
        <v/>
      </c>
      <c r="E7" s="396"/>
      <c r="F7" s="396"/>
      <c r="G7" s="396"/>
      <c r="H7" s="396"/>
      <c r="I7" s="396"/>
      <c r="J7" s="396"/>
      <c r="K7" s="396"/>
      <c r="L7" s="396"/>
      <c r="M7" s="397"/>
      <c r="N7" s="395" t="str">
        <f>PROPER('Data Entry Sheet for submission'!E8)</f>
        <v/>
      </c>
      <c r="O7" s="396"/>
      <c r="P7" s="396"/>
      <c r="Q7" s="396"/>
      <c r="R7" s="396"/>
      <c r="S7" s="396"/>
      <c r="T7" s="396"/>
      <c r="U7" s="396"/>
      <c r="V7" s="396"/>
      <c r="W7" s="397"/>
      <c r="X7" s="420"/>
      <c r="Y7" s="420"/>
      <c r="Z7" s="420"/>
      <c r="AA7" s="421"/>
      <c r="AB7" s="421"/>
      <c r="AC7" s="421"/>
      <c r="AD7" s="421"/>
      <c r="AE7" s="421"/>
      <c r="AF7" s="421"/>
    </row>
    <row r="8" spans="1:42">
      <c r="A8" s="376" t="s">
        <v>200</v>
      </c>
      <c r="B8" s="377"/>
      <c r="C8" s="378"/>
      <c r="D8" s="373">
        <f>'Data Entry Sheet for submission'!D9</f>
        <v>0</v>
      </c>
      <c r="E8" s="374"/>
      <c r="F8" s="374"/>
      <c r="G8" s="374"/>
      <c r="H8" s="375"/>
    </row>
    <row r="9" spans="1:42">
      <c r="A9" s="471" t="s">
        <v>201</v>
      </c>
      <c r="B9" s="472"/>
      <c r="C9" s="473"/>
      <c r="D9" s="386" t="str">
        <f>'Application_Written Oath'!I7&amp;'Application_Written Oath'!J7&amp;'Application_Written Oath'!K7&amp;'Application_Written Oath'!L7</f>
        <v>〒-</v>
      </c>
      <c r="E9" s="387"/>
      <c r="F9" s="387"/>
      <c r="G9" s="387"/>
      <c r="H9" s="388"/>
      <c r="X9" s="414" t="s">
        <v>202</v>
      </c>
      <c r="Y9" s="415"/>
      <c r="Z9" s="416"/>
      <c r="AA9" s="408" t="str">
        <f>'Data Entry Sheet for submission'!F9</f>
        <v>※Please select.</v>
      </c>
      <c r="AB9" s="409"/>
      <c r="AC9" s="409"/>
      <c r="AD9" s="409"/>
      <c r="AE9" s="409"/>
      <c r="AF9" s="410"/>
    </row>
    <row r="10" spans="1:42" ht="14.25" customHeight="1">
      <c r="A10" s="474"/>
      <c r="B10" s="475"/>
      <c r="C10" s="476"/>
      <c r="D10" s="389">
        <f>'Application_Written Oath'!I8</f>
        <v>0</v>
      </c>
      <c r="E10" s="390"/>
      <c r="F10" s="390"/>
      <c r="G10" s="390"/>
      <c r="H10" s="390"/>
      <c r="I10" s="390"/>
      <c r="J10" s="390"/>
      <c r="K10" s="390"/>
      <c r="L10" s="390"/>
      <c r="M10" s="390"/>
      <c r="N10" s="390"/>
      <c r="O10" s="390"/>
      <c r="P10" s="390"/>
      <c r="Q10" s="390"/>
      <c r="R10" s="390"/>
      <c r="S10" s="390"/>
      <c r="T10" s="390"/>
      <c r="U10" s="390"/>
      <c r="V10" s="390"/>
      <c r="W10" s="391"/>
      <c r="X10" s="417"/>
      <c r="Y10" s="418"/>
      <c r="Z10" s="419"/>
      <c r="AA10" s="411"/>
      <c r="AB10" s="412"/>
      <c r="AC10" s="412"/>
      <c r="AD10" s="412"/>
      <c r="AE10" s="412"/>
      <c r="AF10" s="413"/>
    </row>
    <row r="11" spans="1:42">
      <c r="A11" s="474"/>
      <c r="B11" s="475"/>
      <c r="C11" s="476"/>
      <c r="D11" s="392"/>
      <c r="E11" s="393"/>
      <c r="F11" s="393"/>
      <c r="G11" s="393"/>
      <c r="H11" s="393"/>
      <c r="I11" s="393"/>
      <c r="J11" s="393"/>
      <c r="K11" s="393"/>
      <c r="L11" s="393"/>
      <c r="M11" s="393"/>
      <c r="N11" s="393"/>
      <c r="O11" s="393"/>
      <c r="P11" s="393"/>
      <c r="Q11" s="393"/>
      <c r="R11" s="393"/>
      <c r="S11" s="393"/>
      <c r="T11" s="393"/>
      <c r="U11" s="393"/>
      <c r="V11" s="393"/>
      <c r="W11" s="394"/>
      <c r="X11" s="488" t="s">
        <v>40</v>
      </c>
      <c r="Y11" s="489"/>
      <c r="Z11" s="490"/>
      <c r="AA11" s="423" t="e">
        <f>IF(VLOOKUP('Data Entry Sheet for submission'!C10,入力タブ!AN:AO,2,FALSE)=99,'Data Entry Sheet for submission'!E10,'Data Entry Sheet for submission'!C10)</f>
        <v>#N/A</v>
      </c>
      <c r="AB11" s="424"/>
      <c r="AC11" s="424"/>
      <c r="AD11" s="424"/>
      <c r="AE11" s="424"/>
      <c r="AF11" s="425"/>
    </row>
    <row r="12" spans="1:42">
      <c r="A12" s="376" t="s">
        <v>203</v>
      </c>
      <c r="B12" s="377"/>
      <c r="C12" s="378"/>
      <c r="D12" s="383">
        <f>IF(ISBLANK('Data Entry Sheet for submission'!D11),'Data Entry Sheet for submission'!D12,'Data Entry Sheet for submission'!D11)</f>
        <v>0</v>
      </c>
      <c r="E12" s="384"/>
      <c r="F12" s="384"/>
      <c r="G12" s="384"/>
      <c r="H12" s="384"/>
      <c r="I12" s="384"/>
      <c r="J12" s="384"/>
      <c r="K12" s="384"/>
      <c r="L12" s="384"/>
      <c r="M12" s="384"/>
      <c r="N12" s="384"/>
      <c r="O12" s="384"/>
      <c r="P12" s="384"/>
      <c r="Q12" s="384"/>
      <c r="R12" s="384"/>
      <c r="S12" s="384"/>
      <c r="T12" s="384"/>
      <c r="U12" s="384"/>
      <c r="V12" s="384"/>
      <c r="W12" s="385"/>
      <c r="X12" s="491"/>
      <c r="Y12" s="492"/>
      <c r="Z12" s="493"/>
      <c r="AA12" s="426"/>
      <c r="AB12" s="427"/>
      <c r="AC12" s="427"/>
      <c r="AD12" s="427"/>
      <c r="AE12" s="427"/>
      <c r="AF12" s="428"/>
      <c r="AG12" s="54"/>
      <c r="AH12" s="54"/>
      <c r="AI12" s="54"/>
      <c r="AJ12" s="54"/>
      <c r="AK12" s="54"/>
      <c r="AL12" s="54"/>
      <c r="AM12" s="54"/>
      <c r="AN12" s="54"/>
      <c r="AO12" s="54"/>
      <c r="AP12" s="54"/>
    </row>
    <row r="14" spans="1:42" ht="18" thickBot="1">
      <c r="A14" s="55" t="s">
        <v>204</v>
      </c>
      <c r="B14" s="55"/>
      <c r="C14" s="42"/>
      <c r="D14" s="37" t="s">
        <v>205</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row>
    <row r="15" spans="1:42" ht="12" customHeight="1">
      <c r="A15" s="367" t="s">
        <v>206</v>
      </c>
      <c r="B15" s="368"/>
      <c r="C15" s="368"/>
      <c r="D15" s="481"/>
      <c r="E15" s="482"/>
      <c r="F15" s="482"/>
      <c r="G15" s="482"/>
      <c r="H15" s="482"/>
      <c r="I15" s="482"/>
      <c r="J15" s="482"/>
      <c r="K15" s="482"/>
      <c r="L15" s="482"/>
      <c r="M15" s="482"/>
      <c r="N15" s="482"/>
      <c r="O15" s="482"/>
      <c r="P15" s="482"/>
      <c r="Q15" s="482"/>
      <c r="R15" s="482"/>
      <c r="S15" s="482"/>
      <c r="T15" s="482"/>
      <c r="U15" s="482"/>
      <c r="V15" s="483"/>
      <c r="W15" s="422"/>
      <c r="X15" s="422"/>
      <c r="Y15" s="75" t="s">
        <v>207</v>
      </c>
      <c r="Z15" s="403"/>
      <c r="AA15" s="403"/>
      <c r="AB15" s="75" t="s">
        <v>208</v>
      </c>
      <c r="AC15" s="404" t="s">
        <v>209</v>
      </c>
      <c r="AD15" s="405"/>
      <c r="AE15" s="405"/>
      <c r="AF15" s="406"/>
      <c r="AG15" s="42"/>
      <c r="AH15" s="42"/>
      <c r="AI15" s="42"/>
    </row>
    <row r="16" spans="1:42" ht="12" customHeight="1">
      <c r="A16" s="369"/>
      <c r="B16" s="370"/>
      <c r="C16" s="370"/>
      <c r="D16" s="484"/>
      <c r="E16" s="485"/>
      <c r="F16" s="485"/>
      <c r="G16" s="485"/>
      <c r="H16" s="485"/>
      <c r="I16" s="485"/>
      <c r="J16" s="485"/>
      <c r="K16" s="485"/>
      <c r="L16" s="485"/>
      <c r="M16" s="485"/>
      <c r="N16" s="485"/>
      <c r="O16" s="485"/>
      <c r="P16" s="485"/>
      <c r="Q16" s="485"/>
      <c r="R16" s="485"/>
      <c r="S16" s="485"/>
      <c r="T16" s="485"/>
      <c r="U16" s="485"/>
      <c r="V16" s="486"/>
      <c r="W16" s="372"/>
      <c r="X16" s="372"/>
      <c r="Y16" s="108" t="s">
        <v>207</v>
      </c>
      <c r="Z16" s="372"/>
      <c r="AA16" s="372"/>
      <c r="AB16" s="108" t="s">
        <v>208</v>
      </c>
      <c r="AC16" s="407" t="s">
        <v>210</v>
      </c>
      <c r="AD16" s="400"/>
      <c r="AE16" s="400"/>
      <c r="AF16" s="401"/>
      <c r="AG16" s="42"/>
      <c r="AH16" s="42"/>
      <c r="AI16" s="42"/>
    </row>
    <row r="17" spans="1:33" ht="12" customHeight="1">
      <c r="A17" s="369" t="s">
        <v>211</v>
      </c>
      <c r="B17" s="370"/>
      <c r="C17" s="370"/>
      <c r="D17" s="361" t="s">
        <v>212</v>
      </c>
      <c r="E17" s="362"/>
      <c r="F17" s="362"/>
      <c r="G17" s="362"/>
      <c r="H17" s="362"/>
      <c r="I17" s="362"/>
      <c r="J17" s="362"/>
      <c r="K17" s="362"/>
      <c r="L17" s="362"/>
      <c r="M17" s="362"/>
      <c r="N17" s="362"/>
      <c r="O17" s="362"/>
      <c r="P17" s="362"/>
      <c r="Q17" s="362"/>
      <c r="R17" s="362"/>
      <c r="S17" s="362"/>
      <c r="T17" s="362"/>
      <c r="U17" s="362"/>
      <c r="V17" s="363"/>
      <c r="W17" s="372"/>
      <c r="X17" s="372"/>
      <c r="Y17" s="108" t="s">
        <v>207</v>
      </c>
      <c r="Z17" s="372"/>
      <c r="AA17" s="372"/>
      <c r="AB17" s="108" t="s">
        <v>208</v>
      </c>
      <c r="AC17" s="399" t="s">
        <v>60</v>
      </c>
      <c r="AD17" s="400"/>
      <c r="AE17" s="400"/>
      <c r="AF17" s="401"/>
      <c r="AG17" s="42"/>
    </row>
    <row r="18" spans="1:33" ht="24" customHeight="1">
      <c r="A18" s="369"/>
      <c r="B18" s="370"/>
      <c r="C18" s="370"/>
      <c r="D18" s="364"/>
      <c r="E18" s="365"/>
      <c r="F18" s="365"/>
      <c r="G18" s="365"/>
      <c r="H18" s="365"/>
      <c r="I18" s="365"/>
      <c r="J18" s="365"/>
      <c r="K18" s="365"/>
      <c r="L18" s="365"/>
      <c r="M18" s="365"/>
      <c r="N18" s="365"/>
      <c r="O18" s="365"/>
      <c r="P18" s="365"/>
      <c r="Q18" s="365"/>
      <c r="R18" s="365"/>
      <c r="S18" s="365"/>
      <c r="T18" s="365"/>
      <c r="U18" s="365"/>
      <c r="V18" s="366"/>
      <c r="W18" s="372"/>
      <c r="X18" s="372"/>
      <c r="Y18" s="108" t="s">
        <v>207</v>
      </c>
      <c r="Z18" s="372"/>
      <c r="AA18" s="372"/>
      <c r="AB18" s="108" t="s">
        <v>208</v>
      </c>
      <c r="AC18" s="399" t="s">
        <v>60</v>
      </c>
      <c r="AD18" s="400"/>
      <c r="AE18" s="400"/>
      <c r="AF18" s="401"/>
      <c r="AG18" s="42"/>
    </row>
    <row r="19" spans="1:33" ht="12" customHeight="1">
      <c r="A19" s="369"/>
      <c r="B19" s="370"/>
      <c r="C19" s="370"/>
      <c r="D19" s="361"/>
      <c r="E19" s="479"/>
      <c r="F19" s="479"/>
      <c r="G19" s="479"/>
      <c r="H19" s="479"/>
      <c r="I19" s="479"/>
      <c r="J19" s="479"/>
      <c r="K19" s="479"/>
      <c r="L19" s="479"/>
      <c r="M19" s="479"/>
      <c r="N19" s="479"/>
      <c r="O19" s="479"/>
      <c r="P19" s="479"/>
      <c r="Q19" s="479"/>
      <c r="R19" s="479"/>
      <c r="S19" s="479"/>
      <c r="T19" s="479"/>
      <c r="U19" s="479"/>
      <c r="V19" s="480"/>
      <c r="W19" s="372"/>
      <c r="X19" s="372"/>
      <c r="Y19" s="108" t="s">
        <v>207</v>
      </c>
      <c r="Z19" s="372"/>
      <c r="AA19" s="372"/>
      <c r="AB19" s="108" t="s">
        <v>208</v>
      </c>
      <c r="AC19" s="399" t="s">
        <v>60</v>
      </c>
      <c r="AD19" s="400"/>
      <c r="AE19" s="400"/>
      <c r="AF19" s="401"/>
      <c r="AG19" s="42"/>
    </row>
    <row r="20" spans="1:33" ht="24" customHeight="1">
      <c r="A20" s="369"/>
      <c r="B20" s="370"/>
      <c r="C20" s="370"/>
      <c r="D20" s="464"/>
      <c r="E20" s="465"/>
      <c r="F20" s="465"/>
      <c r="G20" s="465"/>
      <c r="H20" s="465"/>
      <c r="I20" s="465"/>
      <c r="J20" s="465"/>
      <c r="K20" s="465"/>
      <c r="L20" s="465"/>
      <c r="M20" s="465"/>
      <c r="N20" s="465"/>
      <c r="O20" s="465"/>
      <c r="P20" s="465"/>
      <c r="Q20" s="465"/>
      <c r="R20" s="465"/>
      <c r="S20" s="465"/>
      <c r="T20" s="465"/>
      <c r="U20" s="465"/>
      <c r="V20" s="466"/>
      <c r="W20" s="372"/>
      <c r="X20" s="372"/>
      <c r="Y20" s="108" t="s">
        <v>207</v>
      </c>
      <c r="Z20" s="372"/>
      <c r="AA20" s="372"/>
      <c r="AB20" s="108" t="s">
        <v>208</v>
      </c>
      <c r="AC20" s="399" t="s">
        <v>60</v>
      </c>
      <c r="AD20" s="400"/>
      <c r="AE20" s="400"/>
      <c r="AF20" s="401"/>
      <c r="AG20" s="42"/>
    </row>
    <row r="21" spans="1:33" ht="12" customHeight="1">
      <c r="A21" s="369"/>
      <c r="B21" s="370"/>
      <c r="C21" s="370"/>
      <c r="D21" s="459"/>
      <c r="E21" s="460"/>
      <c r="F21" s="460"/>
      <c r="G21" s="460"/>
      <c r="H21" s="460"/>
      <c r="I21" s="460"/>
      <c r="J21" s="460"/>
      <c r="K21" s="460"/>
      <c r="L21" s="460"/>
      <c r="M21" s="460"/>
      <c r="N21" s="460"/>
      <c r="O21" s="460"/>
      <c r="P21" s="460"/>
      <c r="Q21" s="460"/>
      <c r="R21" s="460"/>
      <c r="S21" s="460"/>
      <c r="T21" s="460"/>
      <c r="U21" s="460"/>
      <c r="V21" s="461"/>
      <c r="W21" s="372"/>
      <c r="X21" s="372"/>
      <c r="Y21" s="108" t="s">
        <v>207</v>
      </c>
      <c r="Z21" s="372"/>
      <c r="AA21" s="372"/>
      <c r="AB21" s="108" t="s">
        <v>208</v>
      </c>
      <c r="AC21" s="399" t="s">
        <v>60</v>
      </c>
      <c r="AD21" s="400"/>
      <c r="AE21" s="400"/>
      <c r="AF21" s="401"/>
      <c r="AG21" s="42"/>
    </row>
    <row r="22" spans="1:33" ht="24" customHeight="1">
      <c r="A22" s="369"/>
      <c r="B22" s="370"/>
      <c r="C22" s="370"/>
      <c r="D22" s="464"/>
      <c r="E22" s="465"/>
      <c r="F22" s="465"/>
      <c r="G22" s="465"/>
      <c r="H22" s="465"/>
      <c r="I22" s="465"/>
      <c r="J22" s="465"/>
      <c r="K22" s="465"/>
      <c r="L22" s="465"/>
      <c r="M22" s="465"/>
      <c r="N22" s="465"/>
      <c r="O22" s="465"/>
      <c r="P22" s="465"/>
      <c r="Q22" s="465"/>
      <c r="R22" s="465"/>
      <c r="S22" s="465"/>
      <c r="T22" s="465"/>
      <c r="U22" s="465"/>
      <c r="V22" s="466"/>
      <c r="W22" s="372"/>
      <c r="X22" s="372"/>
      <c r="Y22" s="108" t="s">
        <v>207</v>
      </c>
      <c r="Z22" s="372"/>
      <c r="AA22" s="372"/>
      <c r="AB22" s="108" t="s">
        <v>208</v>
      </c>
      <c r="AC22" s="399" t="s">
        <v>60</v>
      </c>
      <c r="AD22" s="400"/>
      <c r="AE22" s="400"/>
      <c r="AF22" s="401"/>
      <c r="AG22" s="42"/>
    </row>
    <row r="23" spans="1:33" ht="22.5" customHeight="1">
      <c r="A23" s="371" t="s">
        <v>213</v>
      </c>
      <c r="B23" s="370"/>
      <c r="C23" s="370"/>
      <c r="D23" s="361" t="s">
        <v>214</v>
      </c>
      <c r="E23" s="362"/>
      <c r="F23" s="362"/>
      <c r="G23" s="362"/>
      <c r="H23" s="362"/>
      <c r="I23" s="362"/>
      <c r="J23" s="362"/>
      <c r="K23" s="362"/>
      <c r="L23" s="362"/>
      <c r="M23" s="362"/>
      <c r="N23" s="362"/>
      <c r="O23" s="362"/>
      <c r="P23" s="362"/>
      <c r="Q23" s="362"/>
      <c r="R23" s="362"/>
      <c r="S23" s="362"/>
      <c r="T23" s="362"/>
      <c r="U23" s="362"/>
      <c r="V23" s="363"/>
      <c r="W23" s="372"/>
      <c r="X23" s="372"/>
      <c r="Y23" s="108" t="s">
        <v>207</v>
      </c>
      <c r="Z23" s="372"/>
      <c r="AA23" s="372"/>
      <c r="AB23" s="108" t="s">
        <v>208</v>
      </c>
      <c r="AC23" s="399" t="s">
        <v>60</v>
      </c>
      <c r="AD23" s="400"/>
      <c r="AE23" s="400"/>
      <c r="AF23" s="401"/>
      <c r="AG23" s="42"/>
    </row>
    <row r="24" spans="1:33" ht="21.65" customHeight="1">
      <c r="A24" s="369"/>
      <c r="B24" s="370"/>
      <c r="C24" s="370"/>
      <c r="D24" s="364"/>
      <c r="E24" s="365"/>
      <c r="F24" s="365"/>
      <c r="G24" s="365"/>
      <c r="H24" s="365"/>
      <c r="I24" s="365"/>
      <c r="J24" s="365"/>
      <c r="K24" s="365"/>
      <c r="L24" s="365"/>
      <c r="M24" s="365"/>
      <c r="N24" s="365"/>
      <c r="O24" s="365"/>
      <c r="P24" s="365"/>
      <c r="Q24" s="365"/>
      <c r="R24" s="365"/>
      <c r="S24" s="365"/>
      <c r="T24" s="365"/>
      <c r="U24" s="365"/>
      <c r="V24" s="366"/>
      <c r="W24" s="372"/>
      <c r="X24" s="372"/>
      <c r="Y24" s="108" t="s">
        <v>207</v>
      </c>
      <c r="Z24" s="372"/>
      <c r="AA24" s="372"/>
      <c r="AB24" s="108" t="s">
        <v>208</v>
      </c>
      <c r="AC24" s="399" t="s">
        <v>60</v>
      </c>
      <c r="AD24" s="400"/>
      <c r="AE24" s="400"/>
      <c r="AF24" s="401"/>
      <c r="AG24" s="42"/>
    </row>
    <row r="25" spans="1:33" ht="12" customHeight="1">
      <c r="A25" s="357" t="s">
        <v>215</v>
      </c>
      <c r="B25" s="358"/>
      <c r="C25" s="358"/>
      <c r="D25" s="361" t="s">
        <v>216</v>
      </c>
      <c r="E25" s="362"/>
      <c r="F25" s="362"/>
      <c r="G25" s="362"/>
      <c r="H25" s="362"/>
      <c r="I25" s="362"/>
      <c r="J25" s="362"/>
      <c r="K25" s="362"/>
      <c r="L25" s="362"/>
      <c r="M25" s="362"/>
      <c r="N25" s="362"/>
      <c r="O25" s="362"/>
      <c r="P25" s="362"/>
      <c r="Q25" s="362"/>
      <c r="R25" s="362"/>
      <c r="S25" s="362"/>
      <c r="T25" s="362"/>
      <c r="U25" s="362"/>
      <c r="V25" s="363"/>
      <c r="W25" s="372"/>
      <c r="X25" s="372"/>
      <c r="Y25" s="108" t="s">
        <v>207</v>
      </c>
      <c r="Z25" s="372"/>
      <c r="AA25" s="372"/>
      <c r="AB25" s="108" t="s">
        <v>208</v>
      </c>
      <c r="AC25" s="399" t="s">
        <v>60</v>
      </c>
      <c r="AD25" s="400"/>
      <c r="AE25" s="400"/>
      <c r="AF25" s="401"/>
      <c r="AG25" s="42"/>
    </row>
    <row r="26" spans="1:33" ht="24" customHeight="1" thickBot="1">
      <c r="A26" s="359"/>
      <c r="B26" s="360"/>
      <c r="C26" s="360"/>
      <c r="D26" s="467"/>
      <c r="E26" s="468"/>
      <c r="F26" s="468"/>
      <c r="G26" s="468"/>
      <c r="H26" s="468"/>
      <c r="I26" s="468"/>
      <c r="J26" s="468"/>
      <c r="K26" s="468"/>
      <c r="L26" s="468"/>
      <c r="M26" s="468"/>
      <c r="N26" s="468"/>
      <c r="O26" s="468"/>
      <c r="P26" s="468"/>
      <c r="Q26" s="468"/>
      <c r="R26" s="468"/>
      <c r="S26" s="468"/>
      <c r="T26" s="468"/>
      <c r="U26" s="468"/>
      <c r="V26" s="469"/>
      <c r="W26" s="477"/>
      <c r="X26" s="477"/>
      <c r="Y26" s="76" t="s">
        <v>207</v>
      </c>
      <c r="Z26" s="478"/>
      <c r="AA26" s="478"/>
      <c r="AB26" s="76" t="s">
        <v>208</v>
      </c>
      <c r="AC26" s="456" t="s">
        <v>60</v>
      </c>
      <c r="AD26" s="457"/>
      <c r="AE26" s="457"/>
      <c r="AF26" s="458"/>
      <c r="AG26" s="42"/>
    </row>
    <row r="27" spans="1:33" ht="14.5" thickBot="1">
      <c r="A27" s="46"/>
      <c r="B27" s="46"/>
      <c r="C27" s="46"/>
      <c r="D27" s="56"/>
      <c r="E27" s="56"/>
      <c r="F27" s="56"/>
      <c r="G27" s="56"/>
      <c r="H27" s="56"/>
      <c r="I27" s="56"/>
      <c r="J27" s="56"/>
      <c r="K27" s="56"/>
      <c r="L27" s="56"/>
      <c r="M27" s="56"/>
      <c r="N27" s="56"/>
      <c r="O27" s="56"/>
      <c r="P27" s="56"/>
      <c r="Q27" s="56"/>
      <c r="R27" s="56"/>
      <c r="S27" s="56"/>
      <c r="T27" s="56"/>
      <c r="U27" s="56"/>
      <c r="V27" s="56"/>
      <c r="W27" s="57"/>
      <c r="X27" s="57"/>
      <c r="Y27" s="53"/>
      <c r="Z27" s="57"/>
      <c r="AA27" s="57"/>
      <c r="AB27" s="53"/>
      <c r="AC27" s="58"/>
      <c r="AD27" s="58"/>
      <c r="AE27" s="58"/>
      <c r="AF27" s="58"/>
      <c r="AG27" s="42"/>
    </row>
    <row r="28" spans="1:33" ht="23.65" customHeight="1">
      <c r="A28" s="434" t="s">
        <v>217</v>
      </c>
      <c r="B28" s="435"/>
      <c r="C28" s="435"/>
      <c r="D28" s="448" t="s">
        <v>218</v>
      </c>
      <c r="E28" s="449"/>
      <c r="F28" s="449"/>
      <c r="G28" s="450"/>
      <c r="H28" s="451"/>
      <c r="I28" s="451"/>
      <c r="J28" s="451"/>
      <c r="K28" s="451"/>
      <c r="L28" s="451"/>
      <c r="M28" s="451"/>
      <c r="N28" s="451"/>
      <c r="O28" s="451"/>
      <c r="P28" s="451"/>
      <c r="Q28" s="451"/>
      <c r="R28" s="451"/>
      <c r="S28" s="451"/>
      <c r="T28" s="444" t="s">
        <v>219</v>
      </c>
      <c r="U28" s="445"/>
      <c r="V28" s="445"/>
      <c r="W28" s="445"/>
      <c r="X28" s="438" t="s">
        <v>194</v>
      </c>
      <c r="Y28" s="439"/>
      <c r="Z28" s="439"/>
      <c r="AA28" s="440"/>
    </row>
    <row r="29" spans="1:33" ht="30.75" customHeight="1" thickBot="1">
      <c r="A29" s="436"/>
      <c r="B29" s="437"/>
      <c r="C29" s="437"/>
      <c r="D29" s="452" t="s">
        <v>220</v>
      </c>
      <c r="E29" s="453"/>
      <c r="F29" s="453"/>
      <c r="G29" s="454"/>
      <c r="H29" s="455"/>
      <c r="I29" s="455"/>
      <c r="J29" s="455"/>
      <c r="K29" s="455"/>
      <c r="L29" s="455"/>
      <c r="M29" s="455"/>
      <c r="N29" s="455"/>
      <c r="O29" s="455"/>
      <c r="P29" s="455"/>
      <c r="Q29" s="455"/>
      <c r="R29" s="455"/>
      <c r="S29" s="455"/>
      <c r="T29" s="446"/>
      <c r="U29" s="447"/>
      <c r="V29" s="447"/>
      <c r="W29" s="447"/>
      <c r="X29" s="441"/>
      <c r="Y29" s="442"/>
      <c r="Z29" s="442"/>
      <c r="AA29" s="443"/>
    </row>
    <row r="30" spans="1:33" ht="23.9" customHeight="1">
      <c r="A30" s="434" t="s">
        <v>221</v>
      </c>
      <c r="B30" s="435"/>
      <c r="C30" s="435"/>
      <c r="D30" s="448" t="s">
        <v>218</v>
      </c>
      <c r="E30" s="449"/>
      <c r="F30" s="449"/>
      <c r="G30" s="450"/>
      <c r="H30" s="463"/>
      <c r="I30" s="463"/>
      <c r="J30" s="463"/>
      <c r="K30" s="463"/>
      <c r="L30" s="463"/>
      <c r="M30" s="463"/>
      <c r="N30" s="463"/>
      <c r="O30" s="463"/>
      <c r="P30" s="463"/>
      <c r="Q30" s="463"/>
      <c r="R30" s="463"/>
      <c r="S30" s="463"/>
      <c r="T30" s="444" t="s">
        <v>219</v>
      </c>
      <c r="U30" s="445"/>
      <c r="V30" s="445"/>
      <c r="W30" s="445"/>
      <c r="X30" s="438" t="s">
        <v>194</v>
      </c>
      <c r="Y30" s="439"/>
      <c r="Z30" s="439"/>
      <c r="AA30" s="440"/>
      <c r="AG30" s="42"/>
    </row>
    <row r="31" spans="1:33" ht="27.75" customHeight="1" thickBot="1">
      <c r="A31" s="436"/>
      <c r="B31" s="437"/>
      <c r="C31" s="437"/>
      <c r="D31" s="452" t="s">
        <v>220</v>
      </c>
      <c r="E31" s="453"/>
      <c r="F31" s="453"/>
      <c r="G31" s="454"/>
      <c r="H31" s="462"/>
      <c r="I31" s="462"/>
      <c r="J31" s="462"/>
      <c r="K31" s="462"/>
      <c r="L31" s="462"/>
      <c r="M31" s="462"/>
      <c r="N31" s="462"/>
      <c r="O31" s="462"/>
      <c r="P31" s="462"/>
      <c r="Q31" s="462"/>
      <c r="R31" s="462"/>
      <c r="S31" s="462"/>
      <c r="T31" s="446"/>
      <c r="U31" s="447"/>
      <c r="V31" s="447"/>
      <c r="W31" s="447"/>
      <c r="X31" s="441"/>
      <c r="Y31" s="442"/>
      <c r="Z31" s="442"/>
      <c r="AA31" s="443"/>
      <c r="AG31" s="59"/>
    </row>
    <row r="33" spans="1:34" ht="17.5">
      <c r="A33" s="55" t="s">
        <v>222</v>
      </c>
      <c r="B33" s="55"/>
      <c r="C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row>
    <row r="34" spans="1:34" ht="17.5">
      <c r="A34" s="55" t="s">
        <v>223</v>
      </c>
      <c r="B34" s="55"/>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row>
    <row r="35" spans="1:34">
      <c r="A35" s="433" t="s">
        <v>224</v>
      </c>
      <c r="B35" s="433"/>
      <c r="C35" s="433"/>
      <c r="D35" s="433"/>
      <c r="E35" s="433"/>
      <c r="F35" s="433"/>
      <c r="G35" s="60"/>
      <c r="H35" s="433" t="s">
        <v>225</v>
      </c>
      <c r="I35" s="433"/>
      <c r="J35" s="433"/>
      <c r="K35" s="433"/>
      <c r="L35" s="433"/>
      <c r="M35" s="433"/>
      <c r="N35" s="376" t="s">
        <v>226</v>
      </c>
      <c r="O35" s="377"/>
      <c r="P35" s="377"/>
      <c r="Q35" s="377"/>
      <c r="R35" s="377"/>
      <c r="S35" s="377"/>
      <c r="T35" s="377"/>
      <c r="U35" s="377"/>
      <c r="V35" s="377"/>
      <c r="W35" s="377"/>
      <c r="X35" s="377"/>
      <c r="Y35" s="377"/>
      <c r="Z35" s="377"/>
      <c r="AA35" s="377"/>
      <c r="AB35" s="377"/>
      <c r="AC35" s="377"/>
      <c r="AD35" s="377"/>
      <c r="AE35" s="377"/>
      <c r="AF35" s="378"/>
      <c r="AG35" s="42"/>
      <c r="AH35" s="42"/>
    </row>
    <row r="36" spans="1:34" ht="12" customHeight="1">
      <c r="A36" s="372"/>
      <c r="B36" s="372"/>
      <c r="C36" s="429" t="s">
        <v>207</v>
      </c>
      <c r="D36" s="372"/>
      <c r="E36" s="372"/>
      <c r="F36" s="429" t="s">
        <v>208</v>
      </c>
      <c r="G36" s="431" t="s">
        <v>227</v>
      </c>
      <c r="H36" s="372"/>
      <c r="I36" s="372"/>
      <c r="J36" s="429" t="s">
        <v>207</v>
      </c>
      <c r="K36" s="372"/>
      <c r="L36" s="372"/>
      <c r="M36" s="429" t="s">
        <v>208</v>
      </c>
      <c r="N36" s="432"/>
      <c r="O36" s="432"/>
      <c r="P36" s="432"/>
      <c r="Q36" s="432"/>
      <c r="R36" s="432"/>
      <c r="S36" s="432"/>
      <c r="T36" s="432"/>
      <c r="U36" s="432"/>
      <c r="V36" s="432"/>
      <c r="W36" s="432"/>
      <c r="X36" s="432"/>
      <c r="Y36" s="432"/>
      <c r="Z36" s="432"/>
      <c r="AA36" s="432"/>
      <c r="AB36" s="432"/>
      <c r="AC36" s="432"/>
      <c r="AD36" s="432"/>
      <c r="AE36" s="432"/>
      <c r="AF36" s="432"/>
      <c r="AG36" s="42"/>
      <c r="AH36" s="42"/>
    </row>
    <row r="37" spans="1:34" ht="12" customHeight="1">
      <c r="A37" s="372"/>
      <c r="B37" s="372"/>
      <c r="C37" s="429"/>
      <c r="D37" s="372"/>
      <c r="E37" s="372"/>
      <c r="F37" s="429"/>
      <c r="G37" s="431"/>
      <c r="H37" s="372"/>
      <c r="I37" s="372"/>
      <c r="J37" s="429"/>
      <c r="K37" s="372"/>
      <c r="L37" s="372"/>
      <c r="M37" s="429"/>
      <c r="N37" s="432"/>
      <c r="O37" s="432"/>
      <c r="P37" s="432"/>
      <c r="Q37" s="432"/>
      <c r="R37" s="432"/>
      <c r="S37" s="432"/>
      <c r="T37" s="432"/>
      <c r="U37" s="432"/>
      <c r="V37" s="432"/>
      <c r="W37" s="432"/>
      <c r="X37" s="432"/>
      <c r="Y37" s="432"/>
      <c r="Z37" s="432"/>
      <c r="AA37" s="432"/>
      <c r="AB37" s="432"/>
      <c r="AC37" s="432"/>
      <c r="AD37" s="432"/>
      <c r="AE37" s="432"/>
      <c r="AF37" s="432"/>
      <c r="AG37" s="42"/>
      <c r="AH37" s="42"/>
    </row>
    <row r="38" spans="1:34" ht="12" customHeight="1">
      <c r="A38" s="372"/>
      <c r="B38" s="372"/>
      <c r="C38" s="429" t="s">
        <v>207</v>
      </c>
      <c r="D38" s="372"/>
      <c r="E38" s="372"/>
      <c r="F38" s="429" t="s">
        <v>208</v>
      </c>
      <c r="G38" s="431" t="s">
        <v>227</v>
      </c>
      <c r="H38" s="372"/>
      <c r="I38" s="372"/>
      <c r="J38" s="429" t="s">
        <v>207</v>
      </c>
      <c r="K38" s="372"/>
      <c r="L38" s="372"/>
      <c r="M38" s="429" t="s">
        <v>208</v>
      </c>
      <c r="N38" s="432"/>
      <c r="O38" s="432"/>
      <c r="P38" s="432"/>
      <c r="Q38" s="432"/>
      <c r="R38" s="432"/>
      <c r="S38" s="432"/>
      <c r="T38" s="432"/>
      <c r="U38" s="432"/>
      <c r="V38" s="432"/>
      <c r="W38" s="432"/>
      <c r="X38" s="432"/>
      <c r="Y38" s="432"/>
      <c r="Z38" s="432"/>
      <c r="AA38" s="432"/>
      <c r="AB38" s="432"/>
      <c r="AC38" s="432"/>
      <c r="AD38" s="432"/>
      <c r="AE38" s="432"/>
      <c r="AF38" s="432"/>
      <c r="AG38" s="42"/>
      <c r="AH38" s="42"/>
    </row>
    <row r="39" spans="1:34" ht="12" customHeight="1">
      <c r="A39" s="372"/>
      <c r="B39" s="372"/>
      <c r="C39" s="429"/>
      <c r="D39" s="372"/>
      <c r="E39" s="372"/>
      <c r="F39" s="429"/>
      <c r="G39" s="431"/>
      <c r="H39" s="372"/>
      <c r="I39" s="372"/>
      <c r="J39" s="429"/>
      <c r="K39" s="372"/>
      <c r="L39" s="372"/>
      <c r="M39" s="429"/>
      <c r="N39" s="432"/>
      <c r="O39" s="432"/>
      <c r="P39" s="432"/>
      <c r="Q39" s="432"/>
      <c r="R39" s="432"/>
      <c r="S39" s="432"/>
      <c r="T39" s="432"/>
      <c r="U39" s="432"/>
      <c r="V39" s="432"/>
      <c r="W39" s="432"/>
      <c r="X39" s="432"/>
      <c r="Y39" s="432"/>
      <c r="Z39" s="432"/>
      <c r="AA39" s="432"/>
      <c r="AB39" s="432"/>
      <c r="AC39" s="432"/>
      <c r="AD39" s="432"/>
      <c r="AE39" s="432"/>
      <c r="AF39" s="432"/>
      <c r="AG39" s="42"/>
      <c r="AH39" s="42"/>
    </row>
    <row r="40" spans="1:34" ht="12" customHeight="1">
      <c r="A40" s="372"/>
      <c r="B40" s="372"/>
      <c r="C40" s="429" t="s">
        <v>207</v>
      </c>
      <c r="D40" s="372"/>
      <c r="E40" s="372"/>
      <c r="F40" s="429" t="s">
        <v>208</v>
      </c>
      <c r="G40" s="431" t="s">
        <v>227</v>
      </c>
      <c r="H40" s="372"/>
      <c r="I40" s="372"/>
      <c r="J40" s="429" t="s">
        <v>207</v>
      </c>
      <c r="K40" s="372"/>
      <c r="L40" s="372"/>
      <c r="M40" s="429" t="s">
        <v>208</v>
      </c>
      <c r="N40" s="432"/>
      <c r="O40" s="432"/>
      <c r="P40" s="432"/>
      <c r="Q40" s="432"/>
      <c r="R40" s="432"/>
      <c r="S40" s="432"/>
      <c r="T40" s="432"/>
      <c r="U40" s="432"/>
      <c r="V40" s="432"/>
      <c r="W40" s="432"/>
      <c r="X40" s="432"/>
      <c r="Y40" s="432"/>
      <c r="Z40" s="432"/>
      <c r="AA40" s="432"/>
      <c r="AB40" s="432"/>
      <c r="AC40" s="432"/>
      <c r="AD40" s="432"/>
      <c r="AE40" s="432"/>
      <c r="AF40" s="432"/>
      <c r="AG40" s="42"/>
      <c r="AH40" s="42"/>
    </row>
    <row r="41" spans="1:34" ht="12" customHeight="1">
      <c r="A41" s="372"/>
      <c r="B41" s="372"/>
      <c r="C41" s="429"/>
      <c r="D41" s="372"/>
      <c r="E41" s="372"/>
      <c r="F41" s="429"/>
      <c r="G41" s="431"/>
      <c r="H41" s="372"/>
      <c r="I41" s="372"/>
      <c r="J41" s="429"/>
      <c r="K41" s="372"/>
      <c r="L41" s="372"/>
      <c r="M41" s="429"/>
      <c r="N41" s="432"/>
      <c r="O41" s="432"/>
      <c r="P41" s="432"/>
      <c r="Q41" s="432"/>
      <c r="R41" s="432"/>
      <c r="S41" s="432"/>
      <c r="T41" s="432"/>
      <c r="U41" s="432"/>
      <c r="V41" s="432"/>
      <c r="W41" s="432"/>
      <c r="X41" s="432"/>
      <c r="Y41" s="432"/>
      <c r="Z41" s="432"/>
      <c r="AA41" s="432"/>
      <c r="AB41" s="432"/>
      <c r="AC41" s="432"/>
      <c r="AD41" s="432"/>
      <c r="AE41" s="432"/>
      <c r="AF41" s="432"/>
      <c r="AG41" s="42"/>
      <c r="AH41" s="42"/>
    </row>
    <row r="42" spans="1:34" ht="12" customHeight="1">
      <c r="A42" s="372"/>
      <c r="B42" s="372"/>
      <c r="C42" s="429" t="s">
        <v>207</v>
      </c>
      <c r="D42" s="372"/>
      <c r="E42" s="372"/>
      <c r="F42" s="429" t="s">
        <v>208</v>
      </c>
      <c r="G42" s="431" t="s">
        <v>227</v>
      </c>
      <c r="H42" s="372"/>
      <c r="I42" s="372"/>
      <c r="J42" s="429" t="s">
        <v>207</v>
      </c>
      <c r="K42" s="372"/>
      <c r="L42" s="372"/>
      <c r="M42" s="429" t="s">
        <v>208</v>
      </c>
      <c r="N42" s="432"/>
      <c r="O42" s="432"/>
      <c r="P42" s="432"/>
      <c r="Q42" s="432"/>
      <c r="R42" s="432"/>
      <c r="S42" s="432"/>
      <c r="T42" s="432"/>
      <c r="U42" s="432"/>
      <c r="V42" s="432"/>
      <c r="W42" s="432"/>
      <c r="X42" s="432"/>
      <c r="Y42" s="432"/>
      <c r="Z42" s="432"/>
      <c r="AA42" s="432"/>
      <c r="AB42" s="432"/>
      <c r="AC42" s="432"/>
      <c r="AD42" s="432"/>
      <c r="AE42" s="432"/>
      <c r="AF42" s="432"/>
      <c r="AG42" s="42"/>
      <c r="AH42" s="42"/>
    </row>
    <row r="43" spans="1:34" ht="12" customHeight="1">
      <c r="A43" s="372"/>
      <c r="B43" s="372"/>
      <c r="C43" s="429"/>
      <c r="D43" s="372"/>
      <c r="E43" s="372"/>
      <c r="F43" s="429"/>
      <c r="G43" s="431"/>
      <c r="H43" s="372"/>
      <c r="I43" s="372"/>
      <c r="J43" s="429"/>
      <c r="K43" s="372"/>
      <c r="L43" s="372"/>
      <c r="M43" s="429"/>
      <c r="N43" s="432"/>
      <c r="O43" s="432"/>
      <c r="P43" s="432"/>
      <c r="Q43" s="432"/>
      <c r="R43" s="432"/>
      <c r="S43" s="432"/>
      <c r="T43" s="432"/>
      <c r="U43" s="432"/>
      <c r="V43" s="432"/>
      <c r="W43" s="432"/>
      <c r="X43" s="432"/>
      <c r="Y43" s="432"/>
      <c r="Z43" s="432"/>
      <c r="AA43" s="432"/>
      <c r="AB43" s="432"/>
      <c r="AC43" s="432"/>
      <c r="AD43" s="432"/>
      <c r="AE43" s="432"/>
      <c r="AF43" s="432"/>
      <c r="AG43" s="42"/>
      <c r="AH43" s="42"/>
    </row>
    <row r="44" spans="1:34" ht="12" customHeight="1">
      <c r="A44" s="372"/>
      <c r="B44" s="372"/>
      <c r="C44" s="429" t="s">
        <v>207</v>
      </c>
      <c r="D44" s="372"/>
      <c r="E44" s="372"/>
      <c r="F44" s="429" t="s">
        <v>208</v>
      </c>
      <c r="G44" s="431" t="s">
        <v>227</v>
      </c>
      <c r="H44" s="372"/>
      <c r="I44" s="372"/>
      <c r="J44" s="429" t="s">
        <v>207</v>
      </c>
      <c r="K44" s="372"/>
      <c r="L44" s="372"/>
      <c r="M44" s="429" t="s">
        <v>208</v>
      </c>
      <c r="N44" s="432"/>
      <c r="O44" s="432"/>
      <c r="P44" s="432"/>
      <c r="Q44" s="432"/>
      <c r="R44" s="432"/>
      <c r="S44" s="432"/>
      <c r="T44" s="432"/>
      <c r="U44" s="432"/>
      <c r="V44" s="432"/>
      <c r="W44" s="432"/>
      <c r="X44" s="432"/>
      <c r="Y44" s="432"/>
      <c r="Z44" s="432"/>
      <c r="AA44" s="432"/>
      <c r="AB44" s="432"/>
      <c r="AC44" s="432"/>
      <c r="AD44" s="432"/>
      <c r="AE44" s="432"/>
      <c r="AF44" s="432"/>
      <c r="AG44" s="42"/>
      <c r="AH44" s="42"/>
    </row>
    <row r="45" spans="1:34" ht="12" customHeight="1">
      <c r="A45" s="372"/>
      <c r="B45" s="372"/>
      <c r="C45" s="429"/>
      <c r="D45" s="372"/>
      <c r="E45" s="372"/>
      <c r="F45" s="429"/>
      <c r="G45" s="431"/>
      <c r="H45" s="372"/>
      <c r="I45" s="372"/>
      <c r="J45" s="429"/>
      <c r="K45" s="372"/>
      <c r="L45" s="372"/>
      <c r="M45" s="429"/>
      <c r="N45" s="432"/>
      <c r="O45" s="432"/>
      <c r="P45" s="432"/>
      <c r="Q45" s="432"/>
      <c r="R45" s="432"/>
      <c r="S45" s="432"/>
      <c r="T45" s="432"/>
      <c r="U45" s="432"/>
      <c r="V45" s="432"/>
      <c r="W45" s="432"/>
      <c r="X45" s="432"/>
      <c r="Y45" s="432"/>
      <c r="Z45" s="432"/>
      <c r="AA45" s="432"/>
      <c r="AB45" s="432"/>
      <c r="AC45" s="432"/>
      <c r="AD45" s="432"/>
      <c r="AE45" s="432"/>
      <c r="AF45" s="432"/>
      <c r="AG45" s="42"/>
      <c r="AH45" s="42"/>
    </row>
    <row r="46" spans="1:34">
      <c r="A46" s="430" t="s">
        <v>228</v>
      </c>
      <c r="B46" s="430"/>
      <c r="C46" s="430"/>
      <c r="D46" s="430"/>
      <c r="E46" s="430"/>
      <c r="F46" s="430"/>
      <c r="G46" s="430"/>
      <c r="H46" s="430"/>
      <c r="I46" s="430"/>
      <c r="J46" s="430"/>
      <c r="K46" s="430"/>
      <c r="L46" s="430"/>
      <c r="M46" s="430"/>
      <c r="N46" s="430"/>
      <c r="O46" s="430"/>
      <c r="P46" s="430"/>
      <c r="Q46" s="430"/>
      <c r="R46" s="430"/>
      <c r="S46" s="430"/>
      <c r="T46" s="430"/>
      <c r="U46" s="430"/>
      <c r="V46" s="430"/>
      <c r="W46" s="430"/>
      <c r="X46" s="430"/>
      <c r="Y46" s="430"/>
      <c r="Z46" s="430"/>
      <c r="AA46" s="430"/>
      <c r="AB46" s="430"/>
      <c r="AC46" s="430"/>
      <c r="AD46" s="430"/>
      <c r="AE46" s="430"/>
      <c r="AF46" s="430"/>
      <c r="AG46" s="42"/>
      <c r="AH46" s="42"/>
    </row>
    <row r="47" spans="1:34" ht="12" customHeight="1">
      <c r="A47" s="372"/>
      <c r="B47" s="372"/>
      <c r="C47" s="429" t="s">
        <v>207</v>
      </c>
      <c r="D47" s="372"/>
      <c r="E47" s="372"/>
      <c r="F47" s="429" t="s">
        <v>208</v>
      </c>
      <c r="G47" s="431" t="s">
        <v>227</v>
      </c>
      <c r="H47" s="372"/>
      <c r="I47" s="372"/>
      <c r="J47" s="429" t="s">
        <v>207</v>
      </c>
      <c r="K47" s="372"/>
      <c r="L47" s="372"/>
      <c r="M47" s="429" t="s">
        <v>208</v>
      </c>
      <c r="N47" s="432"/>
      <c r="O47" s="432"/>
      <c r="P47" s="432"/>
      <c r="Q47" s="432"/>
      <c r="R47" s="432"/>
      <c r="S47" s="432"/>
      <c r="T47" s="432"/>
      <c r="U47" s="432"/>
      <c r="V47" s="432"/>
      <c r="W47" s="432"/>
      <c r="X47" s="432"/>
      <c r="Y47" s="432"/>
      <c r="Z47" s="432"/>
      <c r="AA47" s="432"/>
      <c r="AB47" s="432"/>
      <c r="AC47" s="432"/>
      <c r="AD47" s="432"/>
      <c r="AE47" s="432"/>
      <c r="AF47" s="432"/>
      <c r="AG47" s="42"/>
      <c r="AH47" s="42"/>
    </row>
    <row r="48" spans="1:34" ht="12" customHeight="1">
      <c r="A48" s="372"/>
      <c r="B48" s="372"/>
      <c r="C48" s="429"/>
      <c r="D48" s="372"/>
      <c r="E48" s="372"/>
      <c r="F48" s="429"/>
      <c r="G48" s="431"/>
      <c r="H48" s="372"/>
      <c r="I48" s="372"/>
      <c r="J48" s="429"/>
      <c r="K48" s="372"/>
      <c r="L48" s="372"/>
      <c r="M48" s="429"/>
      <c r="N48" s="432"/>
      <c r="O48" s="432"/>
      <c r="P48" s="432"/>
      <c r="Q48" s="432"/>
      <c r="R48" s="432"/>
      <c r="S48" s="432"/>
      <c r="T48" s="432"/>
      <c r="U48" s="432"/>
      <c r="V48" s="432"/>
      <c r="W48" s="432"/>
      <c r="X48" s="432"/>
      <c r="Y48" s="432"/>
      <c r="Z48" s="432"/>
      <c r="AA48" s="432"/>
      <c r="AB48" s="432"/>
      <c r="AC48" s="432"/>
      <c r="AD48" s="432"/>
      <c r="AE48" s="432"/>
      <c r="AF48" s="432"/>
      <c r="AG48" s="59"/>
      <c r="AH48" s="59"/>
    </row>
    <row r="49" spans="1:34">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row>
    <row r="50" spans="1:34">
      <c r="A50" s="430" t="s">
        <v>229</v>
      </c>
      <c r="B50" s="430"/>
      <c r="C50" s="430"/>
      <c r="D50" s="430"/>
      <c r="E50" s="430"/>
      <c r="F50" s="430"/>
      <c r="G50" s="430"/>
      <c r="H50" s="430"/>
      <c r="I50" s="430"/>
      <c r="J50" s="430"/>
      <c r="K50" s="430"/>
      <c r="L50" s="430"/>
      <c r="M50" s="430"/>
      <c r="N50" s="430"/>
      <c r="O50" s="430"/>
      <c r="P50" s="430"/>
      <c r="Q50" s="430"/>
      <c r="R50" s="430"/>
      <c r="S50" s="430"/>
      <c r="T50" s="430"/>
      <c r="U50" s="430"/>
      <c r="V50" s="430"/>
      <c r="W50" s="430"/>
      <c r="X50" s="430"/>
      <c r="Y50" s="430"/>
      <c r="Z50" s="430"/>
      <c r="AA50" s="430"/>
      <c r="AB50" s="430"/>
      <c r="AC50" s="430"/>
      <c r="AD50" s="430"/>
      <c r="AE50" s="430"/>
      <c r="AF50" s="430"/>
      <c r="AG50" s="42"/>
      <c r="AH50" s="42"/>
    </row>
    <row r="51" spans="1:34" ht="12" customHeight="1">
      <c r="A51" s="372"/>
      <c r="B51" s="372"/>
      <c r="C51" s="429" t="s">
        <v>207</v>
      </c>
      <c r="D51" s="372"/>
      <c r="E51" s="372"/>
      <c r="F51" s="429" t="s">
        <v>208</v>
      </c>
      <c r="G51" s="431" t="s">
        <v>227</v>
      </c>
      <c r="H51" s="372"/>
      <c r="I51" s="372"/>
      <c r="J51" s="429" t="s">
        <v>207</v>
      </c>
      <c r="K51" s="372"/>
      <c r="L51" s="372"/>
      <c r="M51" s="429" t="s">
        <v>208</v>
      </c>
      <c r="N51" s="432"/>
      <c r="O51" s="432"/>
      <c r="P51" s="432"/>
      <c r="Q51" s="432"/>
      <c r="R51" s="432"/>
      <c r="S51" s="432"/>
      <c r="T51" s="432"/>
      <c r="U51" s="432"/>
      <c r="V51" s="432"/>
      <c r="W51" s="432"/>
      <c r="X51" s="432"/>
      <c r="Y51" s="432"/>
      <c r="Z51" s="432"/>
      <c r="AA51" s="432"/>
      <c r="AB51" s="432"/>
      <c r="AC51" s="432"/>
      <c r="AD51" s="432"/>
      <c r="AE51" s="432"/>
      <c r="AF51" s="432"/>
      <c r="AG51" s="42"/>
      <c r="AH51" s="42"/>
    </row>
    <row r="52" spans="1:34" ht="12" customHeight="1">
      <c r="A52" s="372"/>
      <c r="B52" s="372"/>
      <c r="C52" s="429"/>
      <c r="D52" s="372"/>
      <c r="E52" s="372"/>
      <c r="F52" s="429"/>
      <c r="G52" s="431"/>
      <c r="H52" s="372"/>
      <c r="I52" s="372"/>
      <c r="J52" s="429"/>
      <c r="K52" s="372"/>
      <c r="L52" s="372"/>
      <c r="M52" s="429"/>
      <c r="N52" s="432"/>
      <c r="O52" s="432"/>
      <c r="P52" s="432"/>
      <c r="Q52" s="432"/>
      <c r="R52" s="432"/>
      <c r="S52" s="432"/>
      <c r="T52" s="432"/>
      <c r="U52" s="432"/>
      <c r="V52" s="432"/>
      <c r="W52" s="432"/>
      <c r="X52" s="432"/>
      <c r="Y52" s="432"/>
      <c r="Z52" s="432"/>
      <c r="AA52" s="432"/>
      <c r="AB52" s="432"/>
      <c r="AC52" s="432"/>
      <c r="AD52" s="432"/>
      <c r="AE52" s="432"/>
      <c r="AF52" s="432"/>
      <c r="AG52" s="59"/>
      <c r="AH52" s="59"/>
    </row>
    <row r="53" spans="1:34" ht="12" customHeight="1">
      <c r="A53" s="372"/>
      <c r="B53" s="372"/>
      <c r="C53" s="429" t="s">
        <v>207</v>
      </c>
      <c r="D53" s="372"/>
      <c r="E53" s="372"/>
      <c r="F53" s="429" t="s">
        <v>208</v>
      </c>
      <c r="G53" s="431" t="s">
        <v>227</v>
      </c>
      <c r="H53" s="372"/>
      <c r="I53" s="372"/>
      <c r="J53" s="429" t="s">
        <v>207</v>
      </c>
      <c r="K53" s="372"/>
      <c r="L53" s="372"/>
      <c r="M53" s="429" t="s">
        <v>208</v>
      </c>
      <c r="N53" s="432"/>
      <c r="O53" s="432"/>
      <c r="P53" s="432"/>
      <c r="Q53" s="432"/>
      <c r="R53" s="432"/>
      <c r="S53" s="432"/>
      <c r="T53" s="432"/>
      <c r="U53" s="432"/>
      <c r="V53" s="432"/>
      <c r="W53" s="432"/>
      <c r="X53" s="432"/>
      <c r="Y53" s="432"/>
      <c r="Z53" s="432"/>
      <c r="AA53" s="432"/>
      <c r="AB53" s="432"/>
      <c r="AC53" s="432"/>
      <c r="AD53" s="432"/>
      <c r="AE53" s="432"/>
      <c r="AF53" s="432"/>
      <c r="AG53" s="42"/>
      <c r="AH53" s="42"/>
    </row>
    <row r="54" spans="1:34" ht="12" customHeight="1">
      <c r="A54" s="372"/>
      <c r="B54" s="372"/>
      <c r="C54" s="429"/>
      <c r="D54" s="372"/>
      <c r="E54" s="372"/>
      <c r="F54" s="429"/>
      <c r="G54" s="431"/>
      <c r="H54" s="372"/>
      <c r="I54" s="372"/>
      <c r="J54" s="429"/>
      <c r="K54" s="372"/>
      <c r="L54" s="372"/>
      <c r="M54" s="429"/>
      <c r="N54" s="432"/>
      <c r="O54" s="432"/>
      <c r="P54" s="432"/>
      <c r="Q54" s="432"/>
      <c r="R54" s="432"/>
      <c r="S54" s="432"/>
      <c r="T54" s="432"/>
      <c r="U54" s="432"/>
      <c r="V54" s="432"/>
      <c r="W54" s="432"/>
      <c r="X54" s="432"/>
      <c r="Y54" s="432"/>
      <c r="Z54" s="432"/>
      <c r="AA54" s="432"/>
      <c r="AB54" s="432"/>
      <c r="AC54" s="432"/>
      <c r="AD54" s="432"/>
      <c r="AE54" s="432"/>
      <c r="AF54" s="432"/>
      <c r="AG54" s="59"/>
      <c r="AH54" s="59"/>
    </row>
    <row r="55" spans="1:34" ht="12" customHeight="1">
      <c r="A55" s="372"/>
      <c r="B55" s="372"/>
      <c r="C55" s="429" t="s">
        <v>207</v>
      </c>
      <c r="D55" s="372"/>
      <c r="E55" s="372"/>
      <c r="F55" s="429" t="s">
        <v>208</v>
      </c>
      <c r="G55" s="431" t="s">
        <v>227</v>
      </c>
      <c r="H55" s="372"/>
      <c r="I55" s="372"/>
      <c r="J55" s="429" t="s">
        <v>207</v>
      </c>
      <c r="K55" s="372"/>
      <c r="L55" s="372"/>
      <c r="M55" s="429" t="s">
        <v>208</v>
      </c>
      <c r="N55" s="432"/>
      <c r="O55" s="432"/>
      <c r="P55" s="432"/>
      <c r="Q55" s="432"/>
      <c r="R55" s="432"/>
      <c r="S55" s="432"/>
      <c r="T55" s="432"/>
      <c r="U55" s="432"/>
      <c r="V55" s="432"/>
      <c r="W55" s="432"/>
      <c r="X55" s="432"/>
      <c r="Y55" s="432"/>
      <c r="Z55" s="432"/>
      <c r="AA55" s="432"/>
      <c r="AB55" s="432"/>
      <c r="AC55" s="432"/>
      <c r="AD55" s="432"/>
      <c r="AE55" s="432"/>
      <c r="AF55" s="432"/>
      <c r="AG55" s="42"/>
      <c r="AH55" s="42"/>
    </row>
    <row r="56" spans="1:34" ht="12" customHeight="1">
      <c r="A56" s="372"/>
      <c r="B56" s="372"/>
      <c r="C56" s="429"/>
      <c r="D56" s="372"/>
      <c r="E56" s="372"/>
      <c r="F56" s="429"/>
      <c r="G56" s="431"/>
      <c r="H56" s="372"/>
      <c r="I56" s="372"/>
      <c r="J56" s="429"/>
      <c r="K56" s="372"/>
      <c r="L56" s="372"/>
      <c r="M56" s="429"/>
      <c r="N56" s="432"/>
      <c r="O56" s="432"/>
      <c r="P56" s="432"/>
      <c r="Q56" s="432"/>
      <c r="R56" s="432"/>
      <c r="S56" s="432"/>
      <c r="T56" s="432"/>
      <c r="U56" s="432"/>
      <c r="V56" s="432"/>
      <c r="W56" s="432"/>
      <c r="X56" s="432"/>
      <c r="Y56" s="432"/>
      <c r="Z56" s="432"/>
      <c r="AA56" s="432"/>
      <c r="AB56" s="432"/>
      <c r="AC56" s="432"/>
      <c r="AD56" s="432"/>
      <c r="AE56" s="432"/>
      <c r="AF56" s="432"/>
      <c r="AG56" s="59"/>
      <c r="AH56" s="59"/>
    </row>
    <row r="58" spans="1:34">
      <c r="A58" s="430" t="s">
        <v>230</v>
      </c>
      <c r="B58" s="430"/>
      <c r="C58" s="430"/>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row>
    <row r="59" spans="1:34" ht="12" customHeight="1">
      <c r="A59" s="500" t="s">
        <v>231</v>
      </c>
      <c r="B59" s="501"/>
      <c r="C59" s="501"/>
      <c r="D59" s="501"/>
      <c r="E59" s="501"/>
      <c r="F59" s="502"/>
      <c r="G59" s="494"/>
      <c r="H59" s="495"/>
      <c r="I59" s="495"/>
      <c r="J59" s="495"/>
      <c r="K59" s="495"/>
      <c r="L59" s="495"/>
      <c r="M59" s="495"/>
      <c r="N59" s="495"/>
      <c r="O59" s="495"/>
      <c r="P59" s="495"/>
      <c r="Q59" s="495"/>
      <c r="R59" s="495"/>
      <c r="S59" s="495"/>
      <c r="T59" s="495"/>
      <c r="U59" s="495"/>
      <c r="V59" s="495"/>
      <c r="W59" s="495"/>
      <c r="X59" s="495"/>
      <c r="Y59" s="495"/>
      <c r="Z59" s="495"/>
      <c r="AA59" s="495"/>
      <c r="AB59" s="495"/>
      <c r="AC59" s="495"/>
      <c r="AD59" s="495"/>
      <c r="AE59" s="495"/>
      <c r="AF59" s="496"/>
    </row>
    <row r="60" spans="1:34" ht="12" customHeight="1">
      <c r="A60" s="503"/>
      <c r="B60" s="504"/>
      <c r="C60" s="504"/>
      <c r="D60" s="504"/>
      <c r="E60" s="504"/>
      <c r="F60" s="505"/>
      <c r="G60" s="497"/>
      <c r="H60" s="498"/>
      <c r="I60" s="498"/>
      <c r="J60" s="498"/>
      <c r="K60" s="498"/>
      <c r="L60" s="498"/>
      <c r="M60" s="498"/>
      <c r="N60" s="498"/>
      <c r="O60" s="498"/>
      <c r="P60" s="498"/>
      <c r="Q60" s="498"/>
      <c r="R60" s="498"/>
      <c r="S60" s="498"/>
      <c r="T60" s="498"/>
      <c r="U60" s="498"/>
      <c r="V60" s="498"/>
      <c r="W60" s="498"/>
      <c r="X60" s="498"/>
      <c r="Y60" s="498"/>
      <c r="Z60" s="498"/>
      <c r="AA60" s="498"/>
      <c r="AB60" s="498"/>
      <c r="AC60" s="498"/>
      <c r="AD60" s="498"/>
      <c r="AE60" s="498"/>
      <c r="AF60" s="499"/>
    </row>
    <row r="61" spans="1:34" ht="12" customHeight="1">
      <c r="A61" s="500" t="s">
        <v>231</v>
      </c>
      <c r="B61" s="501"/>
      <c r="C61" s="501"/>
      <c r="D61" s="501"/>
      <c r="E61" s="501"/>
      <c r="F61" s="502"/>
      <c r="G61" s="494"/>
      <c r="H61" s="495"/>
      <c r="I61" s="495"/>
      <c r="J61" s="495"/>
      <c r="K61" s="495"/>
      <c r="L61" s="495"/>
      <c r="M61" s="495"/>
      <c r="N61" s="495"/>
      <c r="O61" s="495"/>
      <c r="P61" s="495"/>
      <c r="Q61" s="495"/>
      <c r="R61" s="495"/>
      <c r="S61" s="495"/>
      <c r="T61" s="495"/>
      <c r="U61" s="495"/>
      <c r="V61" s="495"/>
      <c r="W61" s="495"/>
      <c r="X61" s="495"/>
      <c r="Y61" s="495"/>
      <c r="Z61" s="495"/>
      <c r="AA61" s="495"/>
      <c r="AB61" s="495"/>
      <c r="AC61" s="495"/>
      <c r="AD61" s="495"/>
      <c r="AE61" s="495"/>
      <c r="AF61" s="496"/>
    </row>
    <row r="62" spans="1:34" ht="12" customHeight="1">
      <c r="A62" s="503"/>
      <c r="B62" s="504"/>
      <c r="C62" s="504"/>
      <c r="D62" s="504"/>
      <c r="E62" s="504"/>
      <c r="F62" s="505"/>
      <c r="G62" s="497"/>
      <c r="H62" s="498"/>
      <c r="I62" s="498"/>
      <c r="J62" s="498"/>
      <c r="K62" s="498"/>
      <c r="L62" s="498"/>
      <c r="M62" s="498"/>
      <c r="N62" s="498"/>
      <c r="O62" s="498"/>
      <c r="P62" s="498"/>
      <c r="Q62" s="498"/>
      <c r="R62" s="498"/>
      <c r="S62" s="498"/>
      <c r="T62" s="498"/>
      <c r="U62" s="498"/>
      <c r="V62" s="498"/>
      <c r="W62" s="498"/>
      <c r="X62" s="498"/>
      <c r="Y62" s="498"/>
      <c r="Z62" s="498"/>
      <c r="AA62" s="498"/>
      <c r="AB62" s="498"/>
      <c r="AC62" s="498"/>
      <c r="AD62" s="498"/>
      <c r="AE62" s="498"/>
      <c r="AF62" s="499"/>
    </row>
    <row r="63" spans="1:34" ht="12" customHeight="1">
      <c r="A63" s="500" t="s">
        <v>231</v>
      </c>
      <c r="B63" s="501"/>
      <c r="C63" s="501"/>
      <c r="D63" s="501"/>
      <c r="E63" s="501"/>
      <c r="F63" s="502"/>
      <c r="G63" s="494"/>
      <c r="H63" s="495"/>
      <c r="I63" s="495"/>
      <c r="J63" s="495"/>
      <c r="K63" s="495"/>
      <c r="L63" s="495"/>
      <c r="M63" s="495"/>
      <c r="N63" s="495"/>
      <c r="O63" s="495"/>
      <c r="P63" s="495"/>
      <c r="Q63" s="495"/>
      <c r="R63" s="495"/>
      <c r="S63" s="495"/>
      <c r="T63" s="495"/>
      <c r="U63" s="495"/>
      <c r="V63" s="495"/>
      <c r="W63" s="495"/>
      <c r="X63" s="495"/>
      <c r="Y63" s="495"/>
      <c r="Z63" s="495"/>
      <c r="AA63" s="495"/>
      <c r="AB63" s="495"/>
      <c r="AC63" s="495"/>
      <c r="AD63" s="495"/>
      <c r="AE63" s="495"/>
      <c r="AF63" s="496"/>
    </row>
    <row r="64" spans="1:34" ht="12" customHeight="1">
      <c r="A64" s="503"/>
      <c r="B64" s="504"/>
      <c r="C64" s="504"/>
      <c r="D64" s="504"/>
      <c r="E64" s="504"/>
      <c r="F64" s="505"/>
      <c r="G64" s="497"/>
      <c r="H64" s="498"/>
      <c r="I64" s="498"/>
      <c r="J64" s="498"/>
      <c r="K64" s="498"/>
      <c r="L64" s="498"/>
      <c r="M64" s="498"/>
      <c r="N64" s="498"/>
      <c r="O64" s="498"/>
      <c r="P64" s="498"/>
      <c r="Q64" s="498"/>
      <c r="R64" s="498"/>
      <c r="S64" s="498"/>
      <c r="T64" s="498"/>
      <c r="U64" s="498"/>
      <c r="V64" s="498"/>
      <c r="W64" s="498"/>
      <c r="X64" s="498"/>
      <c r="Y64" s="498"/>
      <c r="Z64" s="498"/>
      <c r="AA64" s="498"/>
      <c r="AB64" s="498"/>
      <c r="AC64" s="498"/>
      <c r="AD64" s="498"/>
      <c r="AE64" s="498"/>
      <c r="AF64" s="499"/>
    </row>
  </sheetData>
  <sheetProtection formatColumns="0" formatRows="0" insertColumns="0" insertRows="0" deleteColumns="0" deleteRows="0"/>
  <mergeCells count="192">
    <mergeCell ref="A53:B54"/>
    <mergeCell ref="C53:C54"/>
    <mergeCell ref="G61:AF62"/>
    <mergeCell ref="G63:AF64"/>
    <mergeCell ref="A61:F62"/>
    <mergeCell ref="A63:F64"/>
    <mergeCell ref="A58:AF58"/>
    <mergeCell ref="A59:F60"/>
    <mergeCell ref="G59:AF60"/>
    <mergeCell ref="N55:AF56"/>
    <mergeCell ref="N51:AF52"/>
    <mergeCell ref="A55:B56"/>
    <mergeCell ref="N53:AF54"/>
    <mergeCell ref="D53:E54"/>
    <mergeCell ref="F53:F54"/>
    <mergeCell ref="G53:G54"/>
    <mergeCell ref="H53:I54"/>
    <mergeCell ref="J53:J54"/>
    <mergeCell ref="K53:L54"/>
    <mergeCell ref="M53:M54"/>
    <mergeCell ref="M55:M56"/>
    <mergeCell ref="H55:I56"/>
    <mergeCell ref="J55:J56"/>
    <mergeCell ref="K55:L56"/>
    <mergeCell ref="M51:M52"/>
    <mergeCell ref="H51:I52"/>
    <mergeCell ref="J51:J52"/>
    <mergeCell ref="A51:B52"/>
    <mergeCell ref="C51:C52"/>
    <mergeCell ref="D51:E52"/>
    <mergeCell ref="C55:C56"/>
    <mergeCell ref="D55:E56"/>
    <mergeCell ref="F55:F56"/>
    <mergeCell ref="G55:G56"/>
    <mergeCell ref="A1:AF1"/>
    <mergeCell ref="A9:C11"/>
    <mergeCell ref="W25:X25"/>
    <mergeCell ref="Z25:AA25"/>
    <mergeCell ref="AC25:AF25"/>
    <mergeCell ref="W26:X26"/>
    <mergeCell ref="Z26:AA26"/>
    <mergeCell ref="D19:V19"/>
    <mergeCell ref="D20:V20"/>
    <mergeCell ref="Z19:AA19"/>
    <mergeCell ref="D15:V16"/>
    <mergeCell ref="W19:X19"/>
    <mergeCell ref="A19:C20"/>
    <mergeCell ref="A17:C18"/>
    <mergeCell ref="W17:X17"/>
    <mergeCell ref="Z17:AA17"/>
    <mergeCell ref="A2:AF2"/>
    <mergeCell ref="X11:Z12"/>
    <mergeCell ref="AC19:AF19"/>
    <mergeCell ref="W20:X20"/>
    <mergeCell ref="Z20:AA20"/>
    <mergeCell ref="AC20:AF20"/>
    <mergeCell ref="AC17:AF17"/>
    <mergeCell ref="W22:X22"/>
    <mergeCell ref="C44:C45"/>
    <mergeCell ref="D44:E45"/>
    <mergeCell ref="A42:B43"/>
    <mergeCell ref="H44:I45"/>
    <mergeCell ref="A47:B48"/>
    <mergeCell ref="C47:C48"/>
    <mergeCell ref="D47:E48"/>
    <mergeCell ref="F47:F48"/>
    <mergeCell ref="G47:G48"/>
    <mergeCell ref="C42:C43"/>
    <mergeCell ref="D42:E43"/>
    <mergeCell ref="F42:F43"/>
    <mergeCell ref="G42:G43"/>
    <mergeCell ref="A44:B45"/>
    <mergeCell ref="F44:F45"/>
    <mergeCell ref="G44:G45"/>
    <mergeCell ref="AC22:AF22"/>
    <mergeCell ref="AC24:AF24"/>
    <mergeCell ref="Z23:AA23"/>
    <mergeCell ref="W24:X24"/>
    <mergeCell ref="J44:J45"/>
    <mergeCell ref="Z24:AA24"/>
    <mergeCell ref="D30:G30"/>
    <mergeCell ref="H38:I39"/>
    <mergeCell ref="J38:J39"/>
    <mergeCell ref="K38:L39"/>
    <mergeCell ref="M38:M39"/>
    <mergeCell ref="F36:F37"/>
    <mergeCell ref="G36:G37"/>
    <mergeCell ref="H36:I37"/>
    <mergeCell ref="N38:AF39"/>
    <mergeCell ref="D25:V26"/>
    <mergeCell ref="J42:J43"/>
    <mergeCell ref="K42:L43"/>
    <mergeCell ref="M42:M43"/>
    <mergeCell ref="H42:I43"/>
    <mergeCell ref="Z21:AA21"/>
    <mergeCell ref="A28:C29"/>
    <mergeCell ref="X30:AA31"/>
    <mergeCell ref="T30:W31"/>
    <mergeCell ref="J36:J37"/>
    <mergeCell ref="K36:L37"/>
    <mergeCell ref="D28:G28"/>
    <mergeCell ref="H28:S28"/>
    <mergeCell ref="D29:G29"/>
    <mergeCell ref="H29:S29"/>
    <mergeCell ref="T28:W29"/>
    <mergeCell ref="X28:AA29"/>
    <mergeCell ref="N35:AF35"/>
    <mergeCell ref="AC26:AF26"/>
    <mergeCell ref="AC23:AF23"/>
    <mergeCell ref="AC21:AF21"/>
    <mergeCell ref="D21:V21"/>
    <mergeCell ref="N36:AF37"/>
    <mergeCell ref="A30:C31"/>
    <mergeCell ref="D31:G31"/>
    <mergeCell ref="H31:S31"/>
    <mergeCell ref="H30:S30"/>
    <mergeCell ref="D22:V22"/>
    <mergeCell ref="Z22:AA22"/>
    <mergeCell ref="A38:B39"/>
    <mergeCell ref="C38:C39"/>
    <mergeCell ref="D38:E39"/>
    <mergeCell ref="F38:F39"/>
    <mergeCell ref="A35:F35"/>
    <mergeCell ref="H35:M35"/>
    <mergeCell ref="A36:B37"/>
    <mergeCell ref="C36:C37"/>
    <mergeCell ref="D36:E37"/>
    <mergeCell ref="G38:G39"/>
    <mergeCell ref="M36:M37"/>
    <mergeCell ref="A40:B41"/>
    <mergeCell ref="C40:C41"/>
    <mergeCell ref="D40:E41"/>
    <mergeCell ref="F40:F41"/>
    <mergeCell ref="K51:L52"/>
    <mergeCell ref="H47:I48"/>
    <mergeCell ref="J47:J48"/>
    <mergeCell ref="K47:L48"/>
    <mergeCell ref="M47:M48"/>
    <mergeCell ref="A46:AF46"/>
    <mergeCell ref="G40:G41"/>
    <mergeCell ref="N40:AF41"/>
    <mergeCell ref="N42:AF43"/>
    <mergeCell ref="N44:AF45"/>
    <mergeCell ref="N47:AF48"/>
    <mergeCell ref="A50:AF50"/>
    <mergeCell ref="F51:F52"/>
    <mergeCell ref="G51:G52"/>
    <mergeCell ref="K44:L45"/>
    <mergeCell ref="M44:M45"/>
    <mergeCell ref="H40:I41"/>
    <mergeCell ref="J40:J41"/>
    <mergeCell ref="K40:L41"/>
    <mergeCell ref="M40:M41"/>
    <mergeCell ref="AC18:AF18"/>
    <mergeCell ref="AB3:AF3"/>
    <mergeCell ref="Z15:AA15"/>
    <mergeCell ref="W16:X16"/>
    <mergeCell ref="Z16:AA16"/>
    <mergeCell ref="AC15:AF15"/>
    <mergeCell ref="AC16:AF16"/>
    <mergeCell ref="AA9:AF10"/>
    <mergeCell ref="Z18:AA18"/>
    <mergeCell ref="X9:Z10"/>
    <mergeCell ref="X4:Z7"/>
    <mergeCell ref="AA4:AF7"/>
    <mergeCell ref="W18:X18"/>
    <mergeCell ref="W15:X15"/>
    <mergeCell ref="AA11:AF12"/>
    <mergeCell ref="A4:C4"/>
    <mergeCell ref="A6:C6"/>
    <mergeCell ref="A5:C5"/>
    <mergeCell ref="A7:C7"/>
    <mergeCell ref="D12:W12"/>
    <mergeCell ref="D9:H9"/>
    <mergeCell ref="D10:W11"/>
    <mergeCell ref="N5:W5"/>
    <mergeCell ref="D6:M6"/>
    <mergeCell ref="N6:W6"/>
    <mergeCell ref="D7:M7"/>
    <mergeCell ref="N7:W7"/>
    <mergeCell ref="D5:M5"/>
    <mergeCell ref="A25:C26"/>
    <mergeCell ref="D17:V18"/>
    <mergeCell ref="D23:V24"/>
    <mergeCell ref="A15:C16"/>
    <mergeCell ref="A23:C24"/>
    <mergeCell ref="W23:X23"/>
    <mergeCell ref="A21:C22"/>
    <mergeCell ref="D8:H8"/>
    <mergeCell ref="A12:C12"/>
    <mergeCell ref="A8:C8"/>
    <mergeCell ref="W21:X21"/>
  </mergeCells>
  <phoneticPr fontId="5"/>
  <conditionalFormatting sqref="A59:F64">
    <cfRule type="cellIs" dxfId="25" priority="4" operator="equal">
      <formula>"yyyy/mm/dd"</formula>
    </cfRule>
  </conditionalFormatting>
  <conditionalFormatting sqref="D17">
    <cfRule type="cellIs" dxfId="24" priority="18" operator="equal">
      <formula>"Department/Major, Undergraduate School/University, Country"</formula>
    </cfRule>
  </conditionalFormatting>
  <conditionalFormatting sqref="D23 D25">
    <cfRule type="cellIs" dxfId="23" priority="17" operator="equal">
      <formula>"Major, Graduate School, University, Country"</formula>
    </cfRule>
  </conditionalFormatting>
  <conditionalFormatting sqref="D17:V18">
    <cfRule type="cellIs" dxfId="22" priority="3" operator="equal">
      <formula>"Department of ****/Major in ****, School of ******, ****** University, Country"</formula>
    </cfRule>
  </conditionalFormatting>
  <conditionalFormatting sqref="D23:V24">
    <cfRule type="cellIs" dxfId="21" priority="2" operator="equal">
      <formula>"Master's Program in Department of *********, Graduate School of *********, ******* University, Country"</formula>
    </cfRule>
  </conditionalFormatting>
  <conditionalFormatting sqref="D25:V26">
    <cfRule type="cellIs" dxfId="20" priority="1" operator="equal">
      <formula>"Doctoral Program in Department of *********, Graduate School of *********, ******* University, Country"</formula>
    </cfRule>
  </conditionalFormatting>
  <conditionalFormatting sqref="G59:AF64">
    <cfRule type="containsBlanks" dxfId="19" priority="7">
      <formula>LEN(TRIM(G59))=0</formula>
    </cfRule>
  </conditionalFormatting>
  <conditionalFormatting sqref="H28:S29">
    <cfRule type="containsBlanks" dxfId="18" priority="52">
      <formula>LEN(TRIM(H28))=0</formula>
    </cfRule>
  </conditionalFormatting>
  <conditionalFormatting sqref="H30:S31 A36:B45 D36:E45 H36:I45 K36:L45 N36:AF45 A47:B48 D47:E48 H47:I48 K47:L48 N47:AF48 A51:B56 D51:E56 H51:I56 K51:L56 N51:AF56">
    <cfRule type="containsBlanks" dxfId="17" priority="15">
      <formula>LEN(TRIM(A30))=0</formula>
    </cfRule>
  </conditionalFormatting>
  <conditionalFormatting sqref="W15:X18 Z15:AA18 W23:X26 Z23:AA26">
    <cfRule type="containsBlanks" dxfId="16" priority="16">
      <formula>LEN(TRIM(W15))=0</formula>
    </cfRule>
  </conditionalFormatting>
  <conditionalFormatting sqref="X28:AA29">
    <cfRule type="containsBlanks" dxfId="15" priority="8">
      <formula>LEN(TRIM(X28))=0</formula>
    </cfRule>
    <cfRule type="cellIs" dxfId="14" priority="9" operator="equal">
      <formula>"yyyy/mm/dd"</formula>
    </cfRule>
  </conditionalFormatting>
  <conditionalFormatting sqref="X30:AA31">
    <cfRule type="cellIs" dxfId="13" priority="10" operator="equal">
      <formula>"yyyy/mm/dd"</formula>
    </cfRule>
  </conditionalFormatting>
  <conditionalFormatting sqref="Y15:Y26">
    <cfRule type="containsBlanks" dxfId="12" priority="63">
      <formula>LEN(TRIM(Y15))=0</formula>
    </cfRule>
  </conditionalFormatting>
  <conditionalFormatting sqref="AB16:AB26">
    <cfRule type="containsBlanks" dxfId="11" priority="62">
      <formula>LEN(TRIM(AB16))=0</formula>
    </cfRule>
  </conditionalFormatting>
  <conditionalFormatting sqref="AB3:AF3">
    <cfRule type="cellIs" dxfId="10" priority="37" operator="equal">
      <formula>"yyyy/mm/dd"</formula>
    </cfRule>
  </conditionalFormatting>
  <conditionalFormatting sqref="AB15:AF15 D15:V16 AC16:AF16 D17 D23 D25">
    <cfRule type="containsBlanks" dxfId="9" priority="94">
      <formula>LEN(TRIM(D15))=0</formula>
    </cfRule>
  </conditionalFormatting>
  <conditionalFormatting sqref="AC23:AF26">
    <cfRule type="containsBlanks" dxfId="5" priority="27">
      <formula>LEN(TRIM(AC23))=0</formula>
    </cfRule>
  </conditionalFormatting>
  <dataValidations count="3">
    <dataValidation type="whole" allowBlank="1" showInputMessage="1" showErrorMessage="1" sqref="A36:B45 A47:B48 H36:I45 H47:I48 A51:B56 H51:I56 W15:X26" xr:uid="{00000000-0002-0000-0600-000000000000}">
      <formula1>1900</formula1>
      <formula2>2030</formula2>
    </dataValidation>
    <dataValidation type="whole" allowBlank="1" showInputMessage="1" showErrorMessage="1" sqref="Z15:AA26 K51:L56 D36:E45 D47:E48 K36:L45 K47:L48 D51:E56" xr:uid="{00000000-0002-0000-0600-000001000000}">
      <formula1>1</formula1>
      <formula2>12</formula2>
    </dataValidation>
    <dataValidation type="whole" allowBlank="1" showInputMessage="1" showErrorMessage="1" sqref="V3:W3" xr:uid="{00000000-0002-0000-0600-000002000000}">
      <formula1>2020</formula1>
      <formula2>2030</formula2>
    </dataValidation>
  </dataValidations>
  <pageMargins left="0.7" right="0.7" top="0.75" bottom="0.75" header="0.3" footer="0.3"/>
  <pageSetup paperSize="9" scale="65"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36" id="{B8651672-F50F-427F-834B-CF8D8F90E446}">
            <xm:f>VLOOKUP(AC17,入力タブ!AB12:AC14,2,FALSE)=-1</xm:f>
            <x14:dxf>
              <fill>
                <patternFill>
                  <bgColor rgb="FFFFFF00"/>
                </patternFill>
              </fill>
            </x14:dxf>
          </x14:cfRule>
          <xm:sqref>AC17:AF17</xm:sqref>
        </x14:conditionalFormatting>
        <x14:conditionalFormatting xmlns:xm="http://schemas.microsoft.com/office/excel/2006/main">
          <x14:cfRule type="expression" priority="31" id="{E67FC0AB-6792-4655-92D8-295269D52051}">
            <xm:f>VLOOKUP(AC18,入力タブ!AB20:AC22,2,FALSE)=-1</xm:f>
            <x14:dxf>
              <fill>
                <patternFill>
                  <bgColor rgb="FFFFFF00"/>
                </patternFill>
              </fill>
            </x14:dxf>
          </x14:cfRule>
          <xm:sqref>AC18:AF18</xm:sqref>
        </x14:conditionalFormatting>
        <x14:conditionalFormatting xmlns:xm="http://schemas.microsoft.com/office/excel/2006/main">
          <x14:cfRule type="expression" priority="35" id="{AA3CF946-D461-4B47-9D10-E1DAA679A853}">
            <xm:f>VLOOKUP(AC23,入力タブ!AB12:AC14,2,FALSE)=-1</xm:f>
            <x14:dxf>
              <fill>
                <patternFill>
                  <bgColor rgb="FFFFFF00"/>
                </patternFill>
              </fill>
            </x14:dxf>
          </x14:cfRule>
          <xm:sqref>AC23:AF23</xm:sqref>
        </x14:conditionalFormatting>
        <x14:conditionalFormatting xmlns:xm="http://schemas.microsoft.com/office/excel/2006/main">
          <x14:cfRule type="expression" priority="30" id="{9D791A7B-1376-4E62-8DCA-9A9B98839427}">
            <xm:f>VLOOKUP(AC24,入力タブ!AB27:AC30,2,FALSE)=-1</xm:f>
            <x14:dxf>
              <fill>
                <patternFill>
                  <bgColor rgb="FFFFFF00"/>
                </patternFill>
              </fill>
            </x14:dxf>
          </x14:cfRule>
          <xm:sqref>AC24:AF24</xm:sqref>
        </x14:conditionalFormatting>
        <x14:conditionalFormatting xmlns:xm="http://schemas.microsoft.com/office/excel/2006/main">
          <x14:cfRule type="expression" priority="33" id="{8B23B13A-1FDA-4289-BAE2-19884F1069EF}">
            <xm:f>VLOOKUP(AC25,入力タブ!AB12:AC14,2,FALSE)=-1</xm:f>
            <x14:dxf>
              <fill>
                <patternFill>
                  <bgColor rgb="FFFFFF00"/>
                </patternFill>
              </fill>
            </x14:dxf>
          </x14:cfRule>
          <xm:sqref>AC25:AF25</xm:sqref>
        </x14:conditionalFormatting>
        <x14:conditionalFormatting xmlns:xm="http://schemas.microsoft.com/office/excel/2006/main">
          <x14:cfRule type="expression" priority="29" id="{CF27E12B-9578-4D7D-A047-8432EA6096A7}">
            <xm:f>VLOOKUP(AC26,入力タブ!AB27:AC30,2,FALSE)=-1</xm:f>
            <x14:dxf>
              <fill>
                <patternFill>
                  <bgColor rgb="FFFFFF00"/>
                </patternFill>
              </fill>
            </x14:dxf>
          </x14:cfRule>
          <xm:sqref>AC26:AF26</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5000000}">
          <x14:formula1>
            <xm:f>入力タブ!$AB$20:$AB$22</xm:f>
          </x14:formula1>
          <xm:sqref>AC18:AF18</xm:sqref>
        </x14:dataValidation>
        <x14:dataValidation type="list" allowBlank="1" showInputMessage="1" showErrorMessage="1" xr:uid="{00000000-0002-0000-0600-000006000000}">
          <x14:formula1>
            <xm:f>入力タブ!$AB$12:$AB$14</xm:f>
          </x14:formula1>
          <xm:sqref>AC17:AF17 AC19:AF19 AC21:AF21 AC23:AF23 AC25:AF25</xm:sqref>
        </x14:dataValidation>
        <x14:dataValidation type="list" allowBlank="1" showInputMessage="1" showErrorMessage="1" xr:uid="{00000000-0002-0000-0600-000007000000}">
          <x14:formula1>
            <xm:f>入力タブ!$AB$36:$AB$40</xm:f>
          </x14:formula1>
          <xm:sqref>AC20:AF20 AC22:AF22</xm:sqref>
        </x14:dataValidation>
        <x14:dataValidation type="list" allowBlank="1" showInputMessage="1" showErrorMessage="1" xr:uid="{00000000-0002-0000-0600-000008000000}">
          <x14:formula1>
            <xm:f>入力タブ!$AB$27:$AB$30</xm:f>
          </x14:formula1>
          <xm:sqref>AC24:AF24 AC26:AF26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N52"/>
  <sheetViews>
    <sheetView showZeros="0" view="pageBreakPreview" topLeftCell="A44" zoomScale="94" zoomScaleNormal="50" zoomScaleSheetLayoutView="94" workbookViewId="0">
      <selection activeCell="A16" sqref="A16:N16"/>
    </sheetView>
  </sheetViews>
  <sheetFormatPr defaultColWidth="8.90625" defaultRowHeight="23"/>
  <cols>
    <col min="1" max="5" width="8.90625" style="39"/>
    <col min="6" max="6" width="4.08984375" style="39" customWidth="1"/>
    <col min="7" max="16384" width="8.90625" style="39"/>
  </cols>
  <sheetData>
    <row r="4" spans="1:14" ht="87" customHeight="1">
      <c r="A4" s="510">
        <f>'Data Entry Sheet for submission'!C29</f>
        <v>0</v>
      </c>
      <c r="B4" s="510"/>
      <c r="C4" s="510"/>
      <c r="D4" s="510"/>
      <c r="E4" s="510"/>
      <c r="F4" s="510"/>
      <c r="G4" s="510"/>
      <c r="H4" s="510"/>
      <c r="I4" s="510"/>
      <c r="J4" s="510"/>
      <c r="K4" s="510"/>
      <c r="L4" s="510"/>
      <c r="M4" s="510"/>
      <c r="N4" s="510"/>
    </row>
    <row r="5" spans="1:14" ht="87" customHeight="1">
      <c r="A5" s="509">
        <f>'Data Entry Sheet for submission'!C31</f>
        <v>0</v>
      </c>
      <c r="B5" s="509"/>
      <c r="C5" s="509"/>
      <c r="D5" s="509"/>
      <c r="E5" s="509"/>
      <c r="F5" s="509"/>
      <c r="G5" s="509"/>
      <c r="H5" s="509"/>
      <c r="I5" s="509"/>
      <c r="J5" s="509"/>
      <c r="K5" s="509"/>
      <c r="L5" s="509"/>
    </row>
    <row r="7" spans="1:14" ht="87" customHeight="1">
      <c r="A7" s="506">
        <f>'Data Entry Sheet for submission'!C30</f>
        <v>0</v>
      </c>
      <c r="B7" s="506"/>
      <c r="C7" s="506"/>
      <c r="D7" s="506"/>
      <c r="E7" s="506"/>
      <c r="F7" s="506"/>
      <c r="G7" s="506"/>
      <c r="H7" s="506"/>
      <c r="I7" s="506"/>
      <c r="J7" s="506"/>
      <c r="K7" s="506"/>
      <c r="L7" s="506"/>
      <c r="M7" s="506"/>
      <c r="N7" s="506"/>
    </row>
    <row r="8" spans="1:14" ht="87" customHeight="1">
      <c r="A8" s="511">
        <f>'Data Entry Sheet for submission'!C32</f>
        <v>0</v>
      </c>
      <c r="B8" s="511"/>
      <c r="C8" s="511"/>
      <c r="D8" s="511"/>
      <c r="E8" s="511"/>
      <c r="F8" s="511"/>
      <c r="G8" s="511"/>
      <c r="H8" s="511"/>
      <c r="I8" s="511"/>
      <c r="J8" s="511"/>
      <c r="K8" s="511"/>
      <c r="L8" s="511"/>
      <c r="M8" s="511"/>
      <c r="N8" s="511"/>
    </row>
    <row r="16" spans="1:14">
      <c r="A16" s="512">
        <v>45566</v>
      </c>
      <c r="B16" s="512"/>
      <c r="C16" s="512"/>
      <c r="D16" s="512"/>
      <c r="E16" s="512"/>
      <c r="F16" s="512"/>
      <c r="G16" s="512"/>
      <c r="H16" s="512"/>
      <c r="I16" s="512"/>
      <c r="J16" s="512"/>
      <c r="K16" s="512"/>
      <c r="L16" s="512"/>
      <c r="M16" s="512"/>
      <c r="N16" s="512"/>
    </row>
    <row r="28" spans="1:14">
      <c r="A28" s="329" t="str">
        <f>PROPER('Data Entry Sheet for submission'!E8)&amp;" "&amp;UPPER('Data Entry Sheet for submission'!C8)</f>
        <v xml:space="preserve"> </v>
      </c>
      <c r="B28" s="329"/>
      <c r="C28" s="329"/>
      <c r="D28" s="329"/>
      <c r="E28" s="329"/>
      <c r="F28" s="329"/>
      <c r="G28" s="329"/>
      <c r="H28" s="329"/>
      <c r="I28" s="329"/>
      <c r="J28" s="329"/>
      <c r="K28" s="329"/>
      <c r="L28" s="329"/>
      <c r="M28" s="329"/>
      <c r="N28" s="329"/>
    </row>
    <row r="29" spans="1:14">
      <c r="A29" s="329" t="str">
        <f>IF(ISBLANK('Data Entry Sheet for submission'!C6),'Data Entry Sheet for submission'!C7&amp;"　"&amp;'Data Entry Sheet for submission'!E7,'Data Entry Sheet for submission'!C6&amp;"　"&amp;'Data Entry Sheet for submission'!E6)</f>
        <v>　</v>
      </c>
      <c r="B29" s="329"/>
      <c r="C29" s="329"/>
      <c r="D29" s="329"/>
      <c r="E29" s="329"/>
      <c r="F29" s="329"/>
      <c r="G29" s="329"/>
      <c r="H29" s="329"/>
      <c r="I29" s="329"/>
      <c r="J29" s="329"/>
      <c r="K29" s="329"/>
      <c r="L29" s="329"/>
      <c r="M29" s="329"/>
      <c r="N29" s="329"/>
    </row>
    <row r="33" spans="1:14" ht="96.5" customHeight="1"/>
    <row r="34" spans="1:14" s="40" customFormat="1" ht="87" customHeight="1">
      <c r="A34" s="510">
        <f>A4</f>
        <v>0</v>
      </c>
      <c r="B34" s="510"/>
      <c r="C34" s="510"/>
      <c r="D34" s="510"/>
      <c r="E34" s="510"/>
      <c r="F34" s="510"/>
      <c r="G34" s="510"/>
      <c r="H34" s="510"/>
      <c r="I34" s="510"/>
      <c r="J34" s="510"/>
      <c r="K34" s="510"/>
      <c r="L34" s="510"/>
      <c r="M34" s="510"/>
      <c r="N34" s="510"/>
    </row>
    <row r="35" spans="1:14" s="40" customFormat="1" ht="87" customHeight="1">
      <c r="A35" s="509">
        <f>A5</f>
        <v>0</v>
      </c>
      <c r="B35" s="510"/>
      <c r="C35" s="510"/>
      <c r="D35" s="510"/>
      <c r="E35" s="510"/>
      <c r="F35" s="510"/>
      <c r="G35" s="510"/>
      <c r="H35" s="510"/>
      <c r="I35" s="510"/>
      <c r="J35" s="510"/>
      <c r="K35" s="510"/>
      <c r="L35" s="510"/>
    </row>
    <row r="37" spans="1:14" s="40" customFormat="1" ht="87" customHeight="1">
      <c r="A37" s="506">
        <f>A7</f>
        <v>0</v>
      </c>
      <c r="B37" s="506"/>
      <c r="C37" s="506"/>
      <c r="D37" s="506"/>
      <c r="E37" s="506"/>
      <c r="F37" s="506"/>
      <c r="G37" s="506"/>
      <c r="H37" s="506"/>
      <c r="I37" s="506"/>
      <c r="J37" s="506"/>
      <c r="K37" s="506"/>
      <c r="L37" s="506"/>
      <c r="M37" s="506"/>
      <c r="N37" s="506"/>
    </row>
    <row r="38" spans="1:14" s="40" customFormat="1" ht="87" customHeight="1">
      <c r="A38" s="507">
        <f>A8</f>
        <v>0</v>
      </c>
      <c r="B38" s="507"/>
      <c r="C38" s="507"/>
      <c r="D38" s="507"/>
      <c r="E38" s="507"/>
      <c r="F38" s="507"/>
      <c r="G38" s="507"/>
      <c r="H38" s="507"/>
      <c r="I38" s="507"/>
      <c r="J38" s="507"/>
      <c r="K38" s="507"/>
      <c r="L38" s="507"/>
      <c r="M38" s="507"/>
      <c r="N38" s="507"/>
    </row>
    <row r="39" spans="1:14">
      <c r="A39" s="41"/>
      <c r="B39" s="41"/>
      <c r="C39" s="41"/>
      <c r="D39" s="41"/>
      <c r="E39" s="41"/>
      <c r="F39" s="41"/>
      <c r="G39" s="41"/>
      <c r="H39" s="41"/>
      <c r="I39" s="41"/>
      <c r="J39" s="41"/>
      <c r="K39" s="41"/>
      <c r="L39" s="41"/>
    </row>
    <row r="42" spans="1:14">
      <c r="A42" s="41"/>
      <c r="B42" s="41"/>
      <c r="C42" s="41"/>
      <c r="D42" s="41"/>
      <c r="E42" s="41"/>
      <c r="F42" s="41"/>
      <c r="G42" s="41"/>
      <c r="H42" s="41"/>
      <c r="I42" s="41"/>
      <c r="J42" s="41"/>
      <c r="K42" s="41"/>
      <c r="L42" s="41"/>
    </row>
    <row r="43" spans="1:14">
      <c r="A43" s="508">
        <f>A16</f>
        <v>45566</v>
      </c>
      <c r="B43" s="508"/>
      <c r="C43" s="508"/>
      <c r="D43" s="508"/>
      <c r="E43" s="508"/>
      <c r="F43" s="508"/>
      <c r="G43" s="508"/>
      <c r="H43" s="508"/>
      <c r="I43" s="508"/>
      <c r="J43" s="508"/>
      <c r="K43" s="508"/>
      <c r="L43" s="508"/>
      <c r="M43" s="508"/>
      <c r="N43" s="508"/>
    </row>
    <row r="45" spans="1:14" ht="22.5" customHeight="1">
      <c r="A45" s="172"/>
      <c r="B45" s="172"/>
      <c r="C45" s="172"/>
      <c r="D45" s="172"/>
      <c r="E45" s="172"/>
      <c r="F45" s="172"/>
      <c r="G45" s="172"/>
      <c r="H45" s="172"/>
      <c r="I45" s="172"/>
      <c r="J45" s="172"/>
      <c r="K45" s="172"/>
      <c r="L45" s="172"/>
    </row>
    <row r="47" spans="1:14" ht="21" customHeight="1">
      <c r="A47" s="513" t="s">
        <v>477</v>
      </c>
      <c r="B47" s="513"/>
      <c r="C47" s="513"/>
      <c r="D47" s="513"/>
      <c r="E47" s="513"/>
      <c r="F47" s="513"/>
      <c r="G47" s="513"/>
      <c r="H47" s="513"/>
      <c r="I47" s="513"/>
      <c r="J47" s="513"/>
      <c r="K47" s="513"/>
      <c r="L47" s="513"/>
      <c r="M47" s="513"/>
      <c r="N47" s="513"/>
    </row>
    <row r="48" spans="1:14">
      <c r="A48" s="171"/>
      <c r="B48" s="171"/>
      <c r="C48" s="171"/>
      <c r="D48" s="171"/>
      <c r="E48" s="171"/>
      <c r="F48" s="171"/>
      <c r="G48" s="171"/>
      <c r="H48" s="171"/>
      <c r="I48" s="171"/>
      <c r="J48" s="171"/>
      <c r="K48" s="171"/>
      <c r="L48" s="171"/>
    </row>
    <row r="49" spans="1:14" ht="43" customHeight="1">
      <c r="A49" s="339" t="str">
        <f>'Data Entry Sheet for submission'!$C$18</f>
        <v>Deparment of  Environment and Energy Engineering</v>
      </c>
      <c r="B49" s="339"/>
      <c r="C49" s="339"/>
      <c r="D49" s="339"/>
      <c r="E49" s="339"/>
      <c r="F49" s="339"/>
      <c r="G49" s="339"/>
      <c r="H49" s="339">
        <f>'Data Entry Sheet for submission'!$C$26</f>
        <v>0</v>
      </c>
      <c r="I49" s="339"/>
      <c r="J49" s="339"/>
      <c r="K49" s="339"/>
      <c r="L49" s="339"/>
      <c r="M49" s="339"/>
      <c r="N49" s="339"/>
    </row>
    <row r="51" spans="1:14">
      <c r="A51" s="329" t="str">
        <f>PROPER('Data Entry Sheet for submission'!E8)&amp;" "&amp;UPPER('Data Entry Sheet for submission'!C8)</f>
        <v xml:space="preserve"> </v>
      </c>
      <c r="B51" s="329"/>
      <c r="C51" s="329"/>
      <c r="D51" s="329"/>
      <c r="E51" s="329"/>
      <c r="F51" s="329"/>
      <c r="G51" s="329"/>
      <c r="H51" s="329"/>
      <c r="I51" s="329"/>
      <c r="J51" s="329"/>
      <c r="K51" s="329"/>
      <c r="L51" s="329"/>
      <c r="M51" s="329"/>
      <c r="N51" s="329"/>
    </row>
    <row r="52" spans="1:14">
      <c r="A52" s="329" t="str">
        <f>IF(ISBLANK('Data Entry Sheet for submission'!C6),'Data Entry Sheet for submission'!C7&amp;"　"&amp;'Data Entry Sheet for submission'!E7,'Data Entry Sheet for submission'!C6&amp;"　"&amp;'Data Entry Sheet for submission'!E6)</f>
        <v>　</v>
      </c>
      <c r="B52" s="329"/>
      <c r="C52" s="329"/>
      <c r="D52" s="329"/>
      <c r="E52" s="329"/>
      <c r="F52" s="329"/>
      <c r="G52" s="329"/>
      <c r="H52" s="329"/>
      <c r="I52" s="329"/>
      <c r="J52" s="329"/>
      <c r="K52" s="329"/>
      <c r="L52" s="329"/>
      <c r="M52" s="329"/>
      <c r="N52" s="329"/>
    </row>
  </sheetData>
  <sheetProtection formatColumns="0" formatRows="0"/>
  <mergeCells count="17">
    <mergeCell ref="A49:G49"/>
    <mergeCell ref="H49:N49"/>
    <mergeCell ref="A47:N47"/>
    <mergeCell ref="A51:N51"/>
    <mergeCell ref="A52:N52"/>
    <mergeCell ref="A4:N4"/>
    <mergeCell ref="A7:N7"/>
    <mergeCell ref="A8:N8"/>
    <mergeCell ref="A16:N16"/>
    <mergeCell ref="A28:N28"/>
    <mergeCell ref="A37:N37"/>
    <mergeCell ref="A38:N38"/>
    <mergeCell ref="A43:N43"/>
    <mergeCell ref="A5:L5"/>
    <mergeCell ref="A35:L35"/>
    <mergeCell ref="A29:N29"/>
    <mergeCell ref="A34:N34"/>
  </mergeCells>
  <phoneticPr fontId="5"/>
  <conditionalFormatting sqref="A16">
    <cfRule type="cellIs" dxfId="1" priority="1" operator="equal">
      <formula>"yyyy/mm"</formula>
    </cfRule>
  </conditionalFormatting>
  <pageMargins left="0.7" right="0.7" top="0.75" bottom="0.75" header="0.3" footer="0.3"/>
  <pageSetup paperSize="9" scale="74" fitToHeight="0" orientation="portrait" r:id="rId1"/>
  <rowBreaks count="1" manualBreakCount="1">
    <brk id="32"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18" ma:contentTypeDescription="新しいドキュメントを作成します。" ma:contentTypeScope="" ma:versionID="2dfad1f2d874e9c0fecddc1433ac5c26">
  <xsd:schema xmlns:xsd="http://www.w3.org/2001/XMLSchema" xmlns:xs="http://www.w3.org/2001/XMLSchema" xmlns:p="http://schemas.microsoft.com/office/2006/metadata/properties" xmlns:ns2="15d67602-a9f7-4793-a02c-f8b4e38e48f5" xmlns:ns3="079dc812-d362-4b49-8a1c-27de54161c38" targetNamespace="http://schemas.microsoft.com/office/2006/metadata/properties" ma:root="true" ma:fieldsID="7ab68fbd3429907d899311d6dd0dcd87" ns2:_="" ns3:_="">
    <xsd:import namespace="15d67602-a9f7-4793-a02c-f8b4e38e48f5"/>
    <xsd:import namespace="079dc812-d362-4b49-8a1c-27de54161c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fd7712c5-0e6c-4864-97f2-75fe6cdc6b09}"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5d67602-a9f7-4793-a02c-f8b4e38e48f5">
      <Terms xmlns="http://schemas.microsoft.com/office/infopath/2007/PartnerControls"/>
    </lcf76f155ced4ddcb4097134ff3c332f>
    <TaxCatchAll xmlns="079dc812-d362-4b49-8a1c-27de54161c38" xsi:nil="true"/>
  </documentManagement>
</p:properties>
</file>

<file path=customXml/itemProps1.xml><?xml version="1.0" encoding="utf-8"?>
<ds:datastoreItem xmlns:ds="http://schemas.openxmlformats.org/officeDocument/2006/customXml" ds:itemID="{F5337C73-9C5F-4429-B7F0-DDAADAA9FE47}">
  <ds:schemaRefs>
    <ds:schemaRef ds:uri="http://schemas.microsoft.com/sharepoint/v3/contenttype/forms"/>
  </ds:schemaRefs>
</ds:datastoreItem>
</file>

<file path=customXml/itemProps2.xml><?xml version="1.0" encoding="utf-8"?>
<ds:datastoreItem xmlns:ds="http://schemas.openxmlformats.org/officeDocument/2006/customXml" ds:itemID="{E53E6AF9-2D88-423D-B10F-E9C15CE6E0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d67602-a9f7-4793-a02c-f8b4e38e48f5"/>
    <ds:schemaRef ds:uri="079dc812-d362-4b49-8a1c-27de54161c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DCFF7D-DE71-4695-A75A-40CBE9B87E99}">
  <ds:schemaRefs>
    <ds:schemaRef ds:uri="http://purl.org/dc/terms/"/>
    <ds:schemaRef ds:uri="http://schemas.openxmlformats.org/package/2006/metadata/core-properties"/>
    <ds:schemaRef ds:uri="http://schemas.microsoft.com/office/infopath/2007/PartnerControls"/>
    <ds:schemaRef ds:uri="http://www.w3.org/XML/1998/namespace"/>
    <ds:schemaRef ds:uri="15d67602-a9f7-4793-a02c-f8b4e38e48f5"/>
    <ds:schemaRef ds:uri="http://purl.org/dc/dcmitype/"/>
    <ds:schemaRef ds:uri="http://schemas.microsoft.com/office/2006/documentManagement/types"/>
    <ds:schemaRef ds:uri="http://schemas.microsoft.com/office/2006/metadata/properties"/>
    <ds:schemaRef ds:uri="http://purl.org/dc/elements/1.1/"/>
    <ds:schemaRef ds:uri="079dc812-d362-4b49-8a1c-27de54161c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How to use</vt:lpstr>
      <vt:lpstr>Data Entry Sheet for submission</vt:lpstr>
      <vt:lpstr>Research guidance list</vt:lpstr>
      <vt:lpstr>Application_Written Oath</vt:lpstr>
      <vt:lpstr>入力タブ</vt:lpstr>
      <vt:lpstr>Synopsis Cover Page</vt:lpstr>
      <vt:lpstr>List of research achievements</vt:lpstr>
      <vt:lpstr>CV</vt:lpstr>
      <vt:lpstr>【FNL decision】Coverpage</vt:lpstr>
      <vt:lpstr>【FNL decision】Review report</vt:lpstr>
      <vt:lpstr>アクセス読み取り用</vt:lpstr>
      <vt:lpstr>'Application_Written Oath'!Print_Area</vt:lpstr>
      <vt:lpstr>CV!Print_Area</vt:lpstr>
      <vt:lpstr>'Data Entry Sheet for submission'!Print_Area</vt:lpstr>
      <vt:lpstr>'List of research achievements'!Print_Area</vt:lpstr>
      <vt:lpstr>'List of research achievements'!Print_Titles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八木田　純</dc:creator>
  <cp:keywords/>
  <dc:description/>
  <cp:lastModifiedBy>TANAKA Sonoko</cp:lastModifiedBy>
  <cp:revision/>
  <cp:lastPrinted>2024-10-23T03:15:51Z</cp:lastPrinted>
  <dcterms:created xsi:type="dcterms:W3CDTF">2015-10-07T06:44:36Z</dcterms:created>
  <dcterms:modified xsi:type="dcterms:W3CDTF">2025-12-03T01:43:25Z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MediaServiceImageTags">
    <vt:lpwstr/>
  </property>
</Properties>
</file>