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sedamail.sharepoint.com/sites/msteams_0a0e77/Shared Documents/General/03_教員人事/20_01_人事申請書類一式/21_理工教員人事申請書/2_最新版/★2024年度版_各種雛形/"/>
    </mc:Choice>
  </mc:AlternateContent>
  <xr:revisionPtr revIDLastSave="9" documentId="13_ncr:1_{A26FB9FA-677C-41B0-8688-D6B9A75102EE}" xr6:coauthVersionLast="47" xr6:coauthVersionMax="47" xr10:uidLastSave="{D4498BD5-6F39-40F0-96B4-083B1F5E2ED6}"/>
  <bookViews>
    <workbookView xWindow="13755" yWindow="-13620" windowWidth="24240" windowHeight="13140" tabRatio="845" xr2:uid="{00000000-000D-0000-FFFF-FFFF00000000}"/>
  </bookViews>
  <sheets>
    <sheet name="履歴書（提出用）" sheetId="3" r:id="rId1"/>
    <sheet name="履歴書（入力例）" sheetId="13" r:id="rId2"/>
    <sheet name="記入要領" sheetId="12" r:id="rId3"/>
    <sheet name="専門分野一覧" sheetId="4" r:id="rId4"/>
    <sheet name="学位一覧" sheetId="11" r:id="rId5"/>
    <sheet name="在留資格一覧" sheetId="7" r:id="rId6"/>
    <sheet name="事務所利用シート" sheetId="6" state="hidden" r:id="rId7"/>
    <sheet name="Accessインポート用" sheetId="8" state="hidden" r:id="rId8"/>
    <sheet name="Accessインポート用 (学歴)" sheetId="9" state="hidden" r:id="rId9"/>
    <sheet name="Accessインポート用 (職歴)" sheetId="10" state="hidden" r:id="rId10"/>
  </sheets>
  <definedNames>
    <definedName name="_xlnm._FilterDatabase" localSheetId="6" hidden="1">事務所利用シート!$D$1:$D$109</definedName>
    <definedName name="_xlnm._FilterDatabase" localSheetId="3" hidden="1">専門分野一覧!$A$3:$B$3</definedName>
    <definedName name="cd専門分野" localSheetId="3">専門分野一覧!$A$3:$B$282</definedName>
    <definedName name="cd専門分野">#REF!</definedName>
    <definedName name="_xlnm.Print_Area" localSheetId="2">記入要領!$A$1:$D$118</definedName>
    <definedName name="_xlnm.Print_Area" localSheetId="0">'履歴書（提出用）'!$A$1:$AH$59</definedName>
    <definedName name="_xlnm.Print_Area" localSheetId="1">'履歴書（入力例）'!$A$1:$AH$59</definedName>
    <definedName name="_xlnm.Print_Titles" localSheetId="3">専門分野一覧!$2:$3</definedName>
    <definedName name="Z_0C99540D_AED6_46B6_A92B_AE6BDA19C817_.wvu.Cols" localSheetId="5" hidden="1">在留資格一覧!$B:$B</definedName>
    <definedName name="Z_0C99540D_AED6_46B6_A92B_AE6BDA19C817_.wvu.FilterData" localSheetId="6" hidden="1">事務所利用シート!$D$1:$D$109</definedName>
    <definedName name="Z_0C99540D_AED6_46B6_A92B_AE6BDA19C817_.wvu.FilterData" localSheetId="3" hidden="1">専門分野一覧!$A$3:$B$3</definedName>
    <definedName name="Z_0C99540D_AED6_46B6_A92B_AE6BDA19C817_.wvu.PrintArea" localSheetId="2" hidden="1">記入要領!$A$1:$D$118</definedName>
    <definedName name="Z_0C99540D_AED6_46B6_A92B_AE6BDA19C817_.wvu.PrintArea" localSheetId="0" hidden="1">'履歴書（提出用）'!$A$1:$AH$59</definedName>
    <definedName name="Z_0C99540D_AED6_46B6_A92B_AE6BDA19C817_.wvu.PrintArea" localSheetId="1" hidden="1">'履歴書（入力例）'!$A$1:$AH$59</definedName>
    <definedName name="Z_0C99540D_AED6_46B6_A92B_AE6BDA19C817_.wvu.PrintTitles" localSheetId="3" hidden="1">専門分野一覧!$2:$3</definedName>
    <definedName name="Z_0C99540D_AED6_46B6_A92B_AE6BDA19C817_.wvu.Rows" localSheetId="4" hidden="1">学位一覧!$3:$3</definedName>
    <definedName name="Z_0C99540D_AED6_46B6_A92B_AE6BDA19C817_.wvu.Rows" localSheetId="5" hidden="1">在留資格一覧!$1:$1</definedName>
    <definedName name="Z_0C99540D_AED6_46B6_A92B_AE6BDA19C817_.wvu.Rows" localSheetId="3" hidden="1">専門分野一覧!$4:$4</definedName>
    <definedName name="Z_36EAFEA9_2446_4B2D_BE91_87F03BC97C8C_.wvu.PrintArea" localSheetId="1" hidden="1">'履歴書（入力例）'!$A$1:$AH$59</definedName>
    <definedName name="Z_6ED34210_E5EF_43B4_8014_AA1404957290_.wvu.FilterData" localSheetId="6" hidden="1">事務所利用シート!$D$1:$D$109</definedName>
    <definedName name="Z_6ED34210_E5EF_43B4_8014_AA1404957290_.wvu.FilterData" localSheetId="3" hidden="1">専門分野一覧!$A$3:$B$3</definedName>
    <definedName name="Z_6ED34210_E5EF_43B4_8014_AA1404957290_.wvu.PrintArea" localSheetId="2" hidden="1">記入要領!$A$1:$D$118</definedName>
    <definedName name="Z_6ED34210_E5EF_43B4_8014_AA1404957290_.wvu.PrintArea" localSheetId="0" hidden="1">'履歴書（提出用）'!$A$1:$AH$59</definedName>
    <definedName name="Z_6ED34210_E5EF_43B4_8014_AA1404957290_.wvu.PrintArea" localSheetId="1" hidden="1">'履歴書（入力例）'!$A$1:$AH$59</definedName>
    <definedName name="Z_6ED34210_E5EF_43B4_8014_AA1404957290_.wvu.PrintTitles" localSheetId="3" hidden="1">専門分野一覧!$2:$3</definedName>
    <definedName name="Z_6ED34210_E5EF_43B4_8014_AA1404957290_.wvu.Rows" localSheetId="4" hidden="1">学位一覧!$3:$3</definedName>
    <definedName name="Z_6ED34210_E5EF_43B4_8014_AA1404957290_.wvu.Rows" localSheetId="3" hidden="1">専門分野一覧!$4:$4</definedName>
    <definedName name="Z_8C3D98A0_DBD3_4DE6_B8D6_2710469ABA0D_.wvu.PrintArea" localSheetId="1" hidden="1">'履歴書（入力例）'!$A$1:$AH$59</definedName>
    <definedName name="Z_8C3D98A0_DBD3_4DE6_B8D6_2710469ABA0D_.wvu.Rows" localSheetId="1" hidden="1">'履歴書（入力例）'!#REF!</definedName>
  </definedNames>
  <calcPr calcId="191029"/>
  <customWorkbookViews>
    <customWorkbookView name="事務所用" guid="{6ED34210-E5EF-43B4-8014-AA1404957290}" maximized="1" xWindow="1912" yWindow="-8" windowWidth="1616" windowHeight="886" tabRatio="849" activeSheetId="6"/>
    <customWorkbookView name="申請用" guid="{0C99540D-AED6-46B6-A92B-AE6BDA19C817}" maximized="1" xWindow="1912" yWindow="-8" windowWidth="1616" windowHeight="886" tabRatio="84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 i="13" l="1"/>
  <c r="C70" i="6" l="1"/>
  <c r="C71" i="6"/>
  <c r="E3" i="10" s="1"/>
  <c r="C72" i="6"/>
  <c r="D3" i="10" s="1"/>
  <c r="C73" i="6"/>
  <c r="F3" i="10" s="1"/>
  <c r="C74" i="6"/>
  <c r="G3" i="10" s="1"/>
  <c r="C75" i="6"/>
  <c r="C4" i="10" s="1"/>
  <c r="C76" i="6"/>
  <c r="E4" i="10" s="1"/>
  <c r="C77" i="6"/>
  <c r="D4" i="10" s="1"/>
  <c r="C78" i="6"/>
  <c r="F4" i="10" s="1"/>
  <c r="C79" i="6"/>
  <c r="G4" i="10" s="1"/>
  <c r="C80" i="6"/>
  <c r="C5" i="10" s="1"/>
  <c r="C81" i="6"/>
  <c r="C82" i="6"/>
  <c r="D5" i="10" s="1"/>
  <c r="C83" i="6"/>
  <c r="F5" i="10" s="1"/>
  <c r="C84" i="6"/>
  <c r="G5" i="10" s="1"/>
  <c r="C85" i="6"/>
  <c r="C86" i="6"/>
  <c r="E6" i="10" s="1"/>
  <c r="C87" i="6"/>
  <c r="D6" i="10" s="1"/>
  <c r="C88" i="6"/>
  <c r="F6" i="10" s="1"/>
  <c r="C89" i="6"/>
  <c r="G6" i="10" s="1"/>
  <c r="C90" i="6"/>
  <c r="C7" i="10" s="1"/>
  <c r="C91" i="6"/>
  <c r="E7" i="10" s="1"/>
  <c r="C92" i="6"/>
  <c r="D7" i="10" s="1"/>
  <c r="C93" i="6"/>
  <c r="F7" i="10" s="1"/>
  <c r="C94" i="6"/>
  <c r="G7" i="10" s="1"/>
  <c r="C95" i="6"/>
  <c r="C8" i="10" s="1"/>
  <c r="C96" i="6"/>
  <c r="C97" i="6"/>
  <c r="D8" i="10" s="1"/>
  <c r="C98" i="6"/>
  <c r="F8" i="10" s="1"/>
  <c r="C99" i="6"/>
  <c r="G8" i="10" s="1"/>
  <c r="C100" i="6"/>
  <c r="C101" i="6"/>
  <c r="E9" i="10" s="1"/>
  <c r="C102" i="6"/>
  <c r="C103" i="6"/>
  <c r="F9" i="10" s="1"/>
  <c r="C104" i="6"/>
  <c r="G9" i="10" s="1"/>
  <c r="C105" i="6"/>
  <c r="C10" i="10" s="1"/>
  <c r="C106" i="6"/>
  <c r="E10" i="10" s="1"/>
  <c r="C107" i="6"/>
  <c r="D10" i="10" s="1"/>
  <c r="C108" i="6"/>
  <c r="F10" i="10" s="1"/>
  <c r="C109" i="6"/>
  <c r="G10" i="10" s="1"/>
  <c r="B3" i="10"/>
  <c r="B4" i="10"/>
  <c r="B5" i="10"/>
  <c r="B6" i="10"/>
  <c r="B7" i="10"/>
  <c r="B8" i="10"/>
  <c r="B9" i="10"/>
  <c r="B10" i="10"/>
  <c r="D2" i="6"/>
  <c r="E70" i="6" l="1"/>
  <c r="D70" i="6" s="1"/>
  <c r="E100" i="6"/>
  <c r="E95" i="6"/>
  <c r="E85" i="6"/>
  <c r="D85" i="6" s="1"/>
  <c r="D9" i="10"/>
  <c r="E75" i="6"/>
  <c r="D76" i="6" s="1"/>
  <c r="E105" i="6"/>
  <c r="D109" i="6" s="1"/>
  <c r="C9" i="10"/>
  <c r="C3" i="10"/>
  <c r="E80" i="6"/>
  <c r="D84" i="6" s="1"/>
  <c r="E8" i="10"/>
  <c r="E5" i="10"/>
  <c r="E90" i="6"/>
  <c r="C6" i="10"/>
  <c r="C11" i="6"/>
  <c r="C15" i="6"/>
  <c r="D72" i="6" l="1"/>
  <c r="E72" i="6"/>
  <c r="D73" i="6" s="1"/>
  <c r="H3" i="10"/>
  <c r="D74" i="6"/>
  <c r="D71" i="6"/>
  <c r="D97" i="6"/>
  <c r="D95" i="6"/>
  <c r="D96" i="6"/>
  <c r="D99" i="6"/>
  <c r="H8" i="10"/>
  <c r="E97" i="6"/>
  <c r="E98" i="6" s="1"/>
  <c r="H10" i="10"/>
  <c r="D101" i="6"/>
  <c r="D104" i="6"/>
  <c r="H9" i="10"/>
  <c r="D100" i="6"/>
  <c r="E102" i="6"/>
  <c r="E103" i="6" s="1"/>
  <c r="D102" i="6"/>
  <c r="H6" i="10"/>
  <c r="E87" i="6"/>
  <c r="E88" i="6" s="1"/>
  <c r="D80" i="6"/>
  <c r="H5" i="10"/>
  <c r="D81" i="6"/>
  <c r="D82" i="6"/>
  <c r="E82" i="6"/>
  <c r="E83" i="6" s="1"/>
  <c r="D79" i="6"/>
  <c r="D75" i="6"/>
  <c r="D77" i="6"/>
  <c r="H4" i="10"/>
  <c r="E77" i="6"/>
  <c r="D78" i="6" s="1"/>
  <c r="D107" i="6"/>
  <c r="D89" i="6"/>
  <c r="D105" i="6"/>
  <c r="D86" i="6"/>
  <c r="D87" i="6"/>
  <c r="E107" i="6"/>
  <c r="D106" i="6"/>
  <c r="D91" i="6"/>
  <c r="D94" i="6"/>
  <c r="D90" i="6"/>
  <c r="D92" i="6"/>
  <c r="E92" i="6"/>
  <c r="H7" i="10"/>
  <c r="B43" i="6"/>
  <c r="B37" i="6"/>
  <c r="D98" i="6" l="1"/>
  <c r="E73" i="6"/>
  <c r="D103" i="6"/>
  <c r="D88" i="6"/>
  <c r="D83" i="6"/>
  <c r="E78" i="6"/>
  <c r="E108" i="6"/>
  <c r="D108" i="6"/>
  <c r="D93" i="6"/>
  <c r="E93" i="6"/>
  <c r="B5" i="9"/>
  <c r="B4" i="9" l="1"/>
  <c r="C20" i="6"/>
  <c r="C22" i="6" l="1"/>
  <c r="D22" i="6" s="1"/>
  <c r="C25" i="6"/>
  <c r="D25" i="6" s="1"/>
  <c r="C24" i="6"/>
  <c r="D24" i="6" s="1"/>
  <c r="C23" i="6"/>
  <c r="D23" i="6" s="1"/>
  <c r="C69" i="6"/>
  <c r="D69" i="6" s="1"/>
  <c r="E67" i="6"/>
  <c r="C68" i="6"/>
  <c r="C67" i="6"/>
  <c r="D67" i="6" s="1"/>
  <c r="C66" i="6"/>
  <c r="D66" i="6" s="1"/>
  <c r="C65" i="6"/>
  <c r="D65" i="6" s="1"/>
  <c r="D68" i="6" l="1"/>
  <c r="E68" i="6"/>
  <c r="C63" i="6"/>
  <c r="U2" i="8" s="1"/>
  <c r="C61" i="6"/>
  <c r="S2" i="8" s="1"/>
  <c r="C60" i="6"/>
  <c r="C59" i="6"/>
  <c r="C54" i="6"/>
  <c r="C53" i="6"/>
  <c r="C48" i="6"/>
  <c r="C47" i="6"/>
  <c r="C42" i="6"/>
  <c r="C41" i="6"/>
  <c r="C36" i="6"/>
  <c r="D36" i="6" s="1"/>
  <c r="C35" i="6"/>
  <c r="D35" i="6" s="1"/>
  <c r="Q2" i="8"/>
  <c r="C19" i="6"/>
  <c r="O2" i="8" s="1"/>
  <c r="D15" i="6"/>
  <c r="D11" i="6"/>
  <c r="C62" i="6" l="1"/>
  <c r="T2" i="8" s="1"/>
  <c r="C58" i="6"/>
  <c r="C57" i="6"/>
  <c r="C56" i="6"/>
  <c r="C55" i="6"/>
  <c r="E55" i="6" s="1"/>
  <c r="C52" i="6"/>
  <c r="C51" i="6"/>
  <c r="C50" i="6"/>
  <c r="C49" i="6"/>
  <c r="E49" i="6" s="1"/>
  <c r="C46" i="6"/>
  <c r="C45" i="6"/>
  <c r="C44" i="6"/>
  <c r="C43" i="6"/>
  <c r="E43" i="6" s="1"/>
  <c r="C40" i="6"/>
  <c r="C39" i="6"/>
  <c r="C38" i="6"/>
  <c r="C37" i="6"/>
  <c r="E37" i="6" s="1"/>
  <c r="C34" i="6"/>
  <c r="D34" i="6" s="1"/>
  <c r="C33" i="6"/>
  <c r="D33" i="6" s="1"/>
  <c r="C32" i="6"/>
  <c r="D32" i="6" s="1"/>
  <c r="C31" i="6"/>
  <c r="D31" i="6" s="1"/>
  <c r="C28" i="6"/>
  <c r="D28" i="6" s="1"/>
  <c r="C27" i="6"/>
  <c r="D27" i="6" s="1"/>
  <c r="C26" i="6"/>
  <c r="D26" i="6" s="1"/>
  <c r="C17" i="6"/>
  <c r="D17" i="6" s="1"/>
  <c r="C16" i="6"/>
  <c r="D16" i="6" s="1"/>
  <c r="C12" i="6"/>
  <c r="D12" i="6" s="1"/>
  <c r="C7" i="6"/>
  <c r="D7" i="6" s="1"/>
  <c r="C6" i="6"/>
  <c r="D6" i="6" s="1"/>
  <c r="C5" i="6"/>
  <c r="D5" i="6" s="1"/>
  <c r="C4" i="6"/>
  <c r="D4" i="6" s="1"/>
  <c r="B2" i="8" l="1"/>
  <c r="D60" i="6"/>
  <c r="D59" i="6"/>
  <c r="D54" i="6"/>
  <c r="D53" i="6"/>
  <c r="D44" i="6"/>
  <c r="D48" i="6"/>
  <c r="D47" i="6"/>
  <c r="D46" i="6"/>
  <c r="D45" i="6"/>
  <c r="D41" i="6"/>
  <c r="D42" i="6"/>
  <c r="E61" i="6"/>
  <c r="D63" i="6" s="1"/>
  <c r="C2" i="8"/>
  <c r="D52" i="6"/>
  <c r="D50" i="6"/>
  <c r="D51" i="6"/>
  <c r="D40" i="6"/>
  <c r="D39" i="6"/>
  <c r="D38" i="6"/>
  <c r="E58" i="6"/>
  <c r="D58" i="6"/>
  <c r="D57" i="6"/>
  <c r="D56" i="6"/>
  <c r="I7" i="9"/>
  <c r="I6" i="9"/>
  <c r="D61" i="6" l="1"/>
  <c r="E3" i="6"/>
  <c r="E10" i="6"/>
  <c r="C18" i="6" l="1"/>
  <c r="N2" i="8" s="1"/>
  <c r="B2" i="10" l="1"/>
  <c r="F2" i="9"/>
  <c r="A7" i="9"/>
  <c r="A6" i="9"/>
  <c r="A5" i="9"/>
  <c r="A4" i="9"/>
  <c r="A3" i="9"/>
  <c r="A2" i="9"/>
  <c r="B7" i="9"/>
  <c r="B6" i="9"/>
  <c r="B3" i="9"/>
  <c r="B2" i="9"/>
  <c r="H2" i="9" l="1"/>
  <c r="F2" i="8" l="1"/>
  <c r="F2" i="10" l="1"/>
  <c r="H7" i="9"/>
  <c r="F7" i="9"/>
  <c r="H6" i="9"/>
  <c r="F6" i="9"/>
  <c r="H5" i="9"/>
  <c r="F5" i="9"/>
  <c r="H4" i="9"/>
  <c r="F4" i="9"/>
  <c r="H3" i="9"/>
  <c r="F3" i="9"/>
  <c r="E2" i="10" l="1"/>
  <c r="E28" i="6"/>
  <c r="C4" i="9" l="1"/>
  <c r="C14" i="6" l="1"/>
  <c r="C13" i="6"/>
  <c r="C9" i="6"/>
  <c r="D9" i="6" s="1"/>
  <c r="C8" i="6"/>
  <c r="D14" i="6" l="1"/>
  <c r="D13" i="6"/>
  <c r="J2" i="8"/>
  <c r="I2" i="8"/>
  <c r="K2" i="8"/>
  <c r="D8" i="6"/>
  <c r="D2" i="8" s="1"/>
  <c r="N11" i="3"/>
  <c r="I5" i="9" l="1"/>
  <c r="I4" i="9"/>
  <c r="D4" i="9"/>
  <c r="D10" i="6"/>
  <c r="C10" i="6" s="1"/>
  <c r="D3" i="6"/>
  <c r="C3" i="6" l="1"/>
  <c r="A2" i="8" s="1"/>
  <c r="C2" i="10"/>
  <c r="D2" i="10"/>
  <c r="G2" i="10"/>
  <c r="E52" i="6"/>
  <c r="E40" i="6"/>
  <c r="E46" i="6"/>
  <c r="E34" i="6"/>
  <c r="C7" i="9" l="1"/>
  <c r="C6" i="9"/>
  <c r="C5" i="9"/>
  <c r="C30" i="6"/>
  <c r="C29" i="6"/>
  <c r="D5" i="9" l="1"/>
  <c r="G5" i="9"/>
  <c r="D29" i="6"/>
  <c r="E2" i="9"/>
  <c r="E4" i="9"/>
  <c r="D30" i="6"/>
  <c r="G2" i="9"/>
  <c r="G4" i="9"/>
  <c r="E5" i="9"/>
  <c r="Z2" i="8"/>
  <c r="Y2" i="8"/>
  <c r="X2" i="8"/>
  <c r="W2" i="8"/>
  <c r="G7" i="9"/>
  <c r="E7" i="9"/>
  <c r="D7" i="9"/>
  <c r="G6" i="9"/>
  <c r="E6" i="9"/>
  <c r="D6" i="9"/>
  <c r="G3" i="9"/>
  <c r="E3" i="9"/>
  <c r="D3" i="9"/>
  <c r="C3" i="9"/>
  <c r="C2" i="9"/>
  <c r="E2" i="8"/>
  <c r="E12" i="6" l="1"/>
  <c r="E19" i="6" s="1"/>
  <c r="H2" i="8"/>
  <c r="M2" i="8"/>
  <c r="L2" i="8"/>
  <c r="D20" i="6" l="1"/>
  <c r="P2" i="8" s="1"/>
  <c r="D19" i="6"/>
  <c r="E21" i="6"/>
  <c r="D21" i="6" s="1"/>
  <c r="C21" i="6" s="1"/>
  <c r="R2" i="8" s="1"/>
  <c r="G2" i="8"/>
  <c r="D62" i="6"/>
  <c r="E64" i="6"/>
  <c r="J3" i="6" l="1"/>
  <c r="D64" i="6"/>
  <c r="C64" i="6" l="1"/>
  <c r="V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HIRAI Yusuke</author>
    <author>0000478237</author>
  </authors>
  <commentList>
    <comment ref="D2" authorId="0" shapeId="0" xr:uid="{21844839-7642-4B4B-BBE9-98007CD3BEF5}">
      <text>
        <r>
          <rPr>
            <b/>
            <sz val="9"/>
            <color indexed="81"/>
            <rFont val="MS P ゴシック"/>
            <family val="3"/>
            <charset val="128"/>
          </rPr>
          <t>該当することを確認してください。
該当しない場合は、別紙にて詳細を添付してください。</t>
        </r>
      </text>
    </comment>
    <comment ref="E17" authorId="0" shapeId="0" xr:uid="{F8ADB40F-EB04-4E85-8CE6-DBAFAFA88ADC}">
      <text>
        <r>
          <rPr>
            <b/>
            <sz val="9"/>
            <color indexed="81"/>
            <rFont val="MS P ゴシック"/>
            <family val="3"/>
            <charset val="128"/>
          </rPr>
          <t>リストより選択または別シート「専門分野一覧」よりコピーして貼り付けてください。</t>
        </r>
      </text>
    </comment>
    <comment ref="E24" authorId="1" shapeId="0" xr:uid="{55F36A2A-B099-44C4-8CEC-87F9C3DA255B}">
      <text>
        <r>
          <rPr>
            <b/>
            <sz val="9"/>
            <color indexed="81"/>
            <rFont val="MS P ゴシック"/>
            <family val="3"/>
            <charset val="128"/>
          </rPr>
          <t>上段には大学名を記入
下段には学部・学科・専修名
をご入力ください</t>
        </r>
      </text>
    </comment>
    <comment ref="B26" authorId="1" shapeId="0" xr:uid="{4162DB58-B719-4B2F-B277-F6377B3BA8B4}">
      <text>
        <r>
          <rPr>
            <sz val="9"/>
            <color indexed="81"/>
            <rFont val="MS P ゴシック"/>
            <family val="3"/>
            <charset val="128"/>
          </rPr>
          <t xml:space="preserve">選択肢から選択するか、直接ご入力ください
</t>
        </r>
      </text>
    </comment>
    <comment ref="E26" authorId="1" shapeId="0" xr:uid="{28FCA9CE-49A8-4A21-978C-7A5FA7F1C52B}">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B28" authorId="1" shapeId="0" xr:uid="{B3DBD622-13F1-48B5-85AA-74D145089BAD}">
      <text>
        <r>
          <rPr>
            <sz val="9"/>
            <color indexed="81"/>
            <rFont val="MS P ゴシック"/>
            <family val="3"/>
            <charset val="128"/>
          </rPr>
          <t xml:space="preserve">選択肢から選択するか、直接ご入力ください
</t>
        </r>
      </text>
    </comment>
    <comment ref="E28" authorId="1" shapeId="0" xr:uid="{FCCB84E1-0354-4935-834C-DE627743C1C8}">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1" shapeId="0" xr:uid="{D47B08A8-8138-4149-A2D5-29DD16A382F5}">
      <text>
        <r>
          <rPr>
            <b/>
            <sz val="9"/>
            <color indexed="81"/>
            <rFont val="MS P ゴシック"/>
            <family val="3"/>
            <charset val="128"/>
          </rPr>
          <t>上段には大学名を記入
下段には下段には研究科・専攻
をご入力ください</t>
        </r>
      </text>
    </comment>
    <comment ref="E32" authorId="1" shapeId="0" xr:uid="{58AAE67F-4934-4011-B5AB-E21420B1BCDD}">
      <text>
        <r>
          <rPr>
            <b/>
            <sz val="9"/>
            <color indexed="81"/>
            <rFont val="MS P ゴシック"/>
            <family val="3"/>
            <charset val="128"/>
          </rPr>
          <t>上段には大学名を記入
下段には下段には研究科・専攻
をご入力ください</t>
        </r>
      </text>
    </comment>
    <comment ref="I34" authorId="1"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AE39" authorId="0" shapeId="0" xr:uid="{D0367014-DE76-4FF1-9312-BAE786780F9E}">
      <text>
        <r>
          <rPr>
            <b/>
            <sz val="9"/>
            <color indexed="81"/>
            <rFont val="MS P ゴシック"/>
            <family val="3"/>
            <charset val="128"/>
          </rPr>
          <t>職歴欄が足りない場合、適宜行を追加のうえご記入ください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HIRAI Yusuke</author>
    <author>0000478237</author>
  </authors>
  <commentList>
    <comment ref="D2" authorId="0" shapeId="0" xr:uid="{EB6599B6-A16F-4D16-8891-DBB2AD9DBB7D}">
      <text>
        <r>
          <rPr>
            <b/>
            <sz val="9"/>
            <color indexed="81"/>
            <rFont val="MS P ゴシック"/>
            <family val="3"/>
            <charset val="128"/>
          </rPr>
          <t>該当することを確認してください。
該当しない場合は、別紙にて詳細を添付してください。</t>
        </r>
      </text>
    </comment>
    <comment ref="E17" authorId="0" shapeId="0" xr:uid="{961DC40F-9F6A-48BC-935B-D14CB03A69D7}">
      <text>
        <r>
          <rPr>
            <b/>
            <sz val="9"/>
            <color indexed="81"/>
            <rFont val="MS P ゴシック"/>
            <family val="3"/>
            <charset val="128"/>
          </rPr>
          <t>リストより選択または別シート「専門分野一覧」よりコピーして貼り付けてください。</t>
        </r>
      </text>
    </comment>
    <comment ref="E24" authorId="1" shapeId="0" xr:uid="{DD540341-5196-4988-A106-6405574CCC1A}">
      <text>
        <r>
          <rPr>
            <b/>
            <sz val="9"/>
            <color indexed="81"/>
            <rFont val="MS P ゴシック"/>
            <family val="3"/>
            <charset val="128"/>
          </rPr>
          <t>上段には大学名を記入
下段には学部・学科・専修名
をご入力ください。</t>
        </r>
      </text>
    </comment>
    <comment ref="B26" authorId="1" shapeId="0" xr:uid="{B0AB05D2-B591-427B-A8C8-72614738B2DF}">
      <text>
        <r>
          <rPr>
            <sz val="9"/>
            <color indexed="81"/>
            <rFont val="MS P ゴシック"/>
            <family val="3"/>
            <charset val="128"/>
          </rPr>
          <t xml:space="preserve">選択肢から選択するか、直接ご入力ください
</t>
        </r>
      </text>
    </comment>
    <comment ref="E26" authorId="1" shapeId="0" xr:uid="{AB71927D-926B-4DA7-A3BC-C3C3D18A14D9}">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2302EE15-EBB0-4B8D-B746-D1A17DF55D1C}">
      <text>
        <r>
          <rPr>
            <sz val="9"/>
            <color indexed="81"/>
            <rFont val="MS P ゴシック"/>
            <family val="3"/>
            <charset val="128"/>
          </rPr>
          <t xml:space="preserve">選択肢から選択するか、直接ご入力ください
</t>
        </r>
      </text>
    </comment>
    <comment ref="I34" authorId="1" shapeId="0" xr:uid="{58A97212-212F-400F-9D4F-4AB4AF2DC45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AE39" authorId="0" shapeId="0" xr:uid="{A0B72972-8CDD-4708-BAF5-09F082238191}">
      <text>
        <r>
          <rPr>
            <b/>
            <sz val="9"/>
            <color indexed="81"/>
            <rFont val="MS P ゴシック"/>
            <family val="3"/>
            <charset val="128"/>
          </rPr>
          <t>職歴欄が足りない場合、適宜行を追加のうえご記入ください</t>
        </r>
      </text>
    </comment>
  </commentList>
</comments>
</file>

<file path=xl/sharedStrings.xml><?xml version="1.0" encoding="utf-8"?>
<sst xmlns="http://schemas.openxmlformats.org/spreadsheetml/2006/main" count="1786" uniqueCount="950">
  <si>
    <t>早 稲 田 大 学 履 歴 書</t>
  </si>
  <si>
    <t>英字氏名</t>
  </si>
  <si>
    <t>姓</t>
  </si>
  <si>
    <t>氏　名</t>
  </si>
  <si>
    <t>生年月日</t>
  </si>
  <si>
    <t>フリガナ</t>
    <phoneticPr fontId="19"/>
  </si>
  <si>
    <t>性別</t>
    <rPh sb="0" eb="2">
      <t>セイベツ</t>
    </rPh>
    <phoneticPr fontId="19"/>
  </si>
  <si>
    <t>年</t>
    <rPh sb="0" eb="1">
      <t>ネン</t>
    </rPh>
    <phoneticPr fontId="19"/>
  </si>
  <si>
    <t>月</t>
    <rPh sb="0" eb="1">
      <t>ガツ</t>
    </rPh>
    <phoneticPr fontId="19"/>
  </si>
  <si>
    <t>日</t>
    <rPh sb="0" eb="1">
      <t>ニチ</t>
    </rPh>
    <phoneticPr fontId="19"/>
  </si>
  <si>
    <t>歳</t>
    <rPh sb="0" eb="1">
      <t>サイ</t>
    </rPh>
    <phoneticPr fontId="19"/>
  </si>
  <si>
    <t>名</t>
    <rPh sb="0" eb="1">
      <t>メイ</t>
    </rPh>
    <phoneticPr fontId="19"/>
  </si>
  <si>
    <t>翻訳者氏名※</t>
    <phoneticPr fontId="19"/>
  </si>
  <si>
    <t>TEL</t>
    <phoneticPr fontId="19"/>
  </si>
  <si>
    <t>携帯</t>
    <rPh sb="0" eb="2">
      <t>ケイタイ</t>
    </rPh>
    <phoneticPr fontId="19"/>
  </si>
  <si>
    <t>現住所</t>
    <rPh sb="0" eb="3">
      <t>ゲンジュウショ</t>
    </rPh>
    <phoneticPr fontId="19"/>
  </si>
  <si>
    <t>〒</t>
    <phoneticPr fontId="19"/>
  </si>
  <si>
    <t>e-mail</t>
    <phoneticPr fontId="19"/>
  </si>
  <si>
    <t>在留資格※</t>
    <phoneticPr fontId="19"/>
  </si>
  <si>
    <t>在留期限※</t>
    <phoneticPr fontId="19"/>
  </si>
  <si>
    <t>国籍</t>
    <rPh sb="0" eb="2">
      <t>コクセキ</t>
    </rPh>
    <phoneticPr fontId="19"/>
  </si>
  <si>
    <t>資格外活動許可※</t>
    <phoneticPr fontId="19"/>
  </si>
  <si>
    <t>※印のついた欄は外国籍の方のみ記入ください（「翻訳者氏名」欄は、ご本人以外が翻訳して作成した場合に記入）。</t>
    <phoneticPr fontId="19"/>
  </si>
  <si>
    <t>（</t>
    <phoneticPr fontId="19"/>
  </si>
  <si>
    <t>現在）</t>
    <rPh sb="0" eb="2">
      <t>ゲンザイ</t>
    </rPh>
    <phoneticPr fontId="19"/>
  </si>
  <si>
    <t>高等学校入学以降を記入し、(入学・編入学)(卒業・修了・退学)等の区分を選択してください</t>
    <rPh sb="0" eb="2">
      <t>・・</t>
    </rPh>
    <rPh sb="2" eb="4">
      <t>・・</t>
    </rPh>
    <rPh sb="4" eb="6">
      <t>・・</t>
    </rPh>
    <rPh sb="6" eb="8">
      <t>・・</t>
    </rPh>
    <phoneticPr fontId="19" alignment="distributed"/>
  </si>
  <si>
    <t>学　歴</t>
    <rPh sb="0" eb="1">
      <t>ガク</t>
    </rPh>
    <rPh sb="2" eb="3">
      <t>レキ</t>
    </rPh>
    <phoneticPr fontId="19"/>
  </si>
  <si>
    <t>高等学校</t>
    <phoneticPr fontId="19"/>
  </si>
  <si>
    <t>博士学位</t>
    <rPh sb="0" eb="2">
      <t>ハカセ</t>
    </rPh>
    <rPh sb="2" eb="4">
      <t>ガクイ</t>
    </rPh>
    <phoneticPr fontId="19"/>
  </si>
  <si>
    <t>取得学位名</t>
  </si>
  <si>
    <t>区分</t>
    <phoneticPr fontId="19"/>
  </si>
  <si>
    <t>受領大学</t>
    <rPh sb="0" eb="2">
      <t>ジュリョウ</t>
    </rPh>
    <rPh sb="2" eb="4">
      <t>ダイガク</t>
    </rPh>
    <phoneticPr fontId="19"/>
  </si>
  <si>
    <t>受領年月日</t>
    <rPh sb="0" eb="2">
      <t>ジュリョウ</t>
    </rPh>
    <rPh sb="2" eb="5">
      <t>ネンガッピ</t>
    </rPh>
    <phoneticPr fontId="19"/>
  </si>
  <si>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19" alignment="distributed"/>
  </si>
  <si>
    <t>職　歴</t>
    <rPh sb="0" eb="1">
      <t>ショク</t>
    </rPh>
    <rPh sb="2" eb="3">
      <t>レキ</t>
    </rPh>
    <phoneticPr fontId="19"/>
  </si>
  <si>
    <t>開始（就職）年月</t>
    <phoneticPr fontId="19"/>
  </si>
  <si>
    <t>～</t>
    <phoneticPr fontId="19"/>
  </si>
  <si>
    <t>終了（退職）年月</t>
    <rPh sb="0" eb="2">
      <t>シュウリョウ</t>
    </rPh>
    <rPh sb="3" eb="5">
      <t>タイショク</t>
    </rPh>
    <phoneticPr fontId="19"/>
  </si>
  <si>
    <t>現職</t>
    <rPh sb="0" eb="2">
      <t>ゲンショク</t>
    </rPh>
    <phoneticPr fontId="19"/>
  </si>
  <si>
    <t>職歴（現職以外）</t>
    <rPh sb="0" eb="2">
      <t>ショクレキ</t>
    </rPh>
    <rPh sb="3" eb="5">
      <t>ゲンショク</t>
    </rPh>
    <rPh sb="5" eb="7">
      <t>イガイ</t>
    </rPh>
    <phoneticPr fontId="19"/>
  </si>
  <si>
    <t>専門分野</t>
    <phoneticPr fontId="19"/>
  </si>
  <si>
    <t>研究分野</t>
    <rPh sb="0" eb="2">
      <t>ケンキュウ</t>
    </rPh>
    <rPh sb="2" eb="4">
      <t>ブンヤ</t>
    </rPh>
    <phoneticPr fontId="19"/>
  </si>
  <si>
    <t>使用言語</t>
    <rPh sb="0" eb="2">
      <t>シヨウ</t>
    </rPh>
    <rPh sb="2" eb="4">
      <t>ゲンゴ</t>
    </rPh>
    <phoneticPr fontId="19"/>
  </si>
  <si>
    <t>母語</t>
    <rPh sb="0" eb="2">
      <t>ボゴ</t>
    </rPh>
    <phoneticPr fontId="19"/>
  </si>
  <si>
    <t>講義実施可能言語</t>
    <rPh sb="0" eb="2">
      <t>コウギ</t>
    </rPh>
    <rPh sb="2" eb="4">
      <t>ジッシ</t>
    </rPh>
    <rPh sb="4" eb="6">
      <t>カノウ</t>
    </rPh>
    <rPh sb="6" eb="8">
      <t>ゲンゴ</t>
    </rPh>
    <phoneticPr fontId="19"/>
  </si>
  <si>
    <t>教授</t>
  </si>
  <si>
    <t>無し</t>
  </si>
  <si>
    <t>090-1234-5678</t>
    <phoneticPr fontId="19"/>
  </si>
  <si>
    <t>アメリカ合衆国</t>
    <rPh sb="4" eb="7">
      <t>ガッシュウコク</t>
    </rPh>
    <phoneticPr fontId="19"/>
  </si>
  <si>
    <t>東京都新宿区大久保3-4-1</t>
    <rPh sb="0" eb="3">
      <t>トウキョウト</t>
    </rPh>
    <phoneticPr fontId="19"/>
  </si>
  <si>
    <t>課程</t>
  </si>
  <si>
    <t>入学</t>
  </si>
  <si>
    <t>入学</t>
    <rPh sb="0" eb="2">
      <t>ニュウガク</t>
    </rPh>
    <phoneticPr fontId="19"/>
  </si>
  <si>
    <t>卒業</t>
  </si>
  <si>
    <t>早稲田大学</t>
    <rPh sb="0" eb="5">
      <t>ワセダダイガク</t>
    </rPh>
    <phoneticPr fontId="19"/>
  </si>
  <si>
    <t>修了</t>
  </si>
  <si>
    <t>終了(退職)予定</t>
  </si>
  <si>
    <t>【別紙】専門分野一覧</t>
    <rPh sb="1" eb="3">
      <t>ベッシ</t>
    </rPh>
    <rPh sb="4" eb="6">
      <t>センモン</t>
    </rPh>
    <rPh sb="6" eb="8">
      <t>ブンヤ</t>
    </rPh>
    <rPh sb="8" eb="10">
      <t>イチラン</t>
    </rPh>
    <phoneticPr fontId="29"/>
  </si>
  <si>
    <t>↓こちらからお選びください。</t>
    <rPh sb="7" eb="8">
      <t>エラ</t>
    </rPh>
    <phoneticPr fontId="29"/>
  </si>
  <si>
    <t>専門分野分類名</t>
    <rPh sb="0" eb="2">
      <t>センモン</t>
    </rPh>
    <rPh sb="2" eb="4">
      <t>ブンヤ</t>
    </rPh>
    <phoneticPr fontId="29"/>
  </si>
  <si>
    <t>専門分野名称</t>
    <rPh sb="0" eb="2">
      <t>センモン</t>
    </rPh>
    <rPh sb="2" eb="4">
      <t>ブンヤ</t>
    </rPh>
    <phoneticPr fontId="29"/>
  </si>
  <si>
    <t>情報学</t>
  </si>
  <si>
    <t>情報学基礎</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</si>
  <si>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</si>
  <si>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</si>
  <si>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</si>
  <si>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</si>
  <si>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</si>
  <si>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</si>
  <si>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</si>
  <si>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</si>
  <si>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</si>
  <si>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</si>
  <si>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</si>
  <si>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</si>
  <si>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</si>
  <si>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</si>
  <si>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</si>
  <si>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</si>
  <si>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</si>
  <si>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</si>
  <si>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</si>
  <si>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</si>
  <si>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</si>
  <si>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</si>
  <si>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</si>
  <si>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</si>
  <si>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</si>
  <si>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</si>
  <si>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</si>
  <si>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</si>
  <si>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</si>
  <si>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</si>
  <si>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</si>
  <si>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</si>
  <si>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</si>
  <si>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</si>
  <si>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</si>
  <si>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</si>
  <si>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</si>
  <si>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</si>
  <si>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</si>
  <si>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</si>
  <si>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</si>
  <si>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</si>
  <si>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</si>
  <si>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</si>
  <si>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</si>
  <si>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</si>
  <si>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</si>
  <si>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</si>
  <si>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</si>
  <si>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</si>
  <si>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</si>
  <si>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</si>
  <si>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</si>
  <si>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</si>
  <si>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</si>
  <si>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</si>
  <si>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</si>
  <si>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</si>
  <si>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</si>
  <si>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</si>
  <si>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</si>
  <si>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</si>
  <si>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</si>
  <si>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</si>
  <si>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</si>
  <si>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</si>
  <si>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</si>
  <si>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</si>
  <si>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</si>
  <si>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</si>
  <si>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</si>
  <si>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</si>
  <si>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</si>
  <si>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</si>
  <si>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</si>
  <si>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</si>
  <si>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</si>
  <si>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</si>
  <si>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</si>
  <si>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</si>
  <si>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</si>
  <si>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</si>
  <si>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</si>
  <si>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</si>
  <si>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</si>
  <si>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</si>
  <si>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</si>
  <si>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</si>
  <si>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</si>
  <si>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</si>
  <si>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</si>
  <si>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</si>
  <si>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</si>
  <si>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</si>
  <si>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</si>
  <si>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</si>
  <si>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</si>
  <si>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</si>
  <si>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</si>
  <si>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</si>
  <si>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</si>
  <si>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</si>
  <si>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</si>
  <si>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</si>
  <si>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</si>
  <si>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</si>
  <si>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</si>
  <si>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</si>
  <si>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</si>
  <si>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</si>
  <si>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</si>
  <si>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</si>
  <si>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</si>
  <si>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</si>
  <si>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</si>
  <si>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</si>
  <si>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</si>
  <si>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</si>
  <si>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</si>
  <si>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</si>
  <si>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</si>
  <si>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</si>
  <si>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</si>
  <si>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</si>
  <si>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</si>
  <si>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</si>
  <si>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</si>
  <si>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</si>
  <si>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</si>
  <si>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</si>
  <si>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</si>
  <si>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</si>
  <si>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</si>
  <si>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</si>
  <si>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</si>
  <si>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</si>
  <si>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</si>
  <si>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</si>
  <si>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</si>
  <si>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</si>
  <si>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</si>
  <si>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</si>
  <si>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</si>
  <si>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</si>
  <si>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</si>
  <si>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</si>
  <si>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</si>
  <si>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</si>
  <si>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</si>
  <si>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</si>
  <si>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</si>
  <si>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</si>
  <si>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</si>
  <si>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</si>
  <si>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</si>
  <si>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</si>
  <si>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</si>
  <si>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</si>
  <si>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</si>
  <si>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</si>
  <si>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</si>
  <si>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</si>
  <si>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</si>
  <si>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</si>
  <si>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</si>
  <si>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</si>
  <si>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</si>
  <si>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</si>
  <si>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</si>
  <si>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</si>
  <si>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</si>
  <si>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</si>
  <si>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</si>
  <si>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</si>
  <si>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</si>
  <si>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</si>
  <si>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</si>
  <si>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</si>
  <si>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</si>
  <si>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</si>
  <si>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</si>
  <si>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</si>
  <si>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</si>
  <si>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</si>
  <si>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</si>
  <si>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</si>
  <si>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</si>
  <si>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</si>
  <si>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</si>
  <si>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</si>
  <si>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</si>
  <si>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</si>
  <si>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</si>
  <si>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</si>
  <si>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</si>
  <si>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</si>
  <si>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</si>
  <si>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</si>
  <si>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</si>
  <si>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</si>
  <si>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</si>
  <si>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</si>
  <si>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</si>
  <si>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</si>
  <si>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</si>
  <si>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</si>
  <si>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</si>
  <si>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</si>
  <si>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</si>
  <si>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</si>
  <si>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</si>
  <si>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</si>
  <si>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</si>
  <si>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</si>
  <si>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</si>
  <si>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</si>
  <si>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</si>
  <si>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</si>
  <si>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</si>
  <si>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</si>
  <si>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</si>
  <si>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</si>
  <si>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</si>
  <si>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</si>
  <si>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</si>
  <si>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</si>
  <si>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</si>
  <si>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</si>
  <si>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</si>
  <si>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</si>
  <si>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</si>
  <si>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</si>
  <si>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</si>
  <si>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</si>
  <si>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</si>
  <si>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</si>
  <si>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</si>
  <si>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</si>
  <si>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</si>
  <si>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</si>
  <si>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</si>
  <si>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</si>
  <si>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</si>
  <si>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</si>
  <si>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</si>
  <si>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</si>
  <si>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</si>
  <si>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</si>
  <si>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</si>
  <si>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</si>
  <si>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</si>
  <si>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</si>
  <si>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</si>
  <si>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</si>
  <si>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</si>
  <si>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</si>
  <si>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</si>
  <si>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</si>
  <si>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</si>
  <si>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</si>
  <si>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</si>
  <si>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</si>
  <si>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</si>
  <si>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</si>
  <si>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</si>
  <si>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</si>
  <si>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</si>
  <si>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</si>
  <si>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</si>
  <si>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</si>
  <si>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</si>
  <si>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</si>
  <si>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</si>
  <si>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</si>
  <si>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</si>
  <si>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</si>
  <si>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</si>
  <si>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</si>
  <si>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</si>
  <si>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</si>
  <si>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</si>
  <si>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</si>
  <si>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</si>
  <si>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</si>
  <si>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</si>
  <si>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</si>
  <si>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</si>
  <si>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</si>
  <si>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</si>
  <si>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</si>
  <si>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</si>
  <si>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</si>
  <si>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</si>
  <si>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</si>
  <si>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</si>
  <si>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</si>
  <si>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</si>
  <si>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</si>
  <si>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</si>
  <si>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</si>
  <si>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</si>
  <si>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</si>
  <si>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</si>
  <si>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</si>
  <si>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</si>
  <si>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</si>
  <si>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</si>
  <si>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</si>
  <si>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</si>
  <si>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</si>
  <si>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</si>
  <si>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</si>
  <si>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</si>
  <si>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</si>
  <si>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</si>
  <si>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</si>
  <si>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</si>
  <si>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</si>
  <si>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</si>
  <si>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</si>
  <si>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</si>
  <si>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</si>
  <si>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</si>
  <si>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29"/>
  </si>
  <si>
    <t>美術関係</t>
    <phoneticPr fontId="29"/>
  </si>
  <si>
    <t>デザイン関係</t>
    <phoneticPr fontId="29"/>
  </si>
  <si>
    <t>音楽関係</t>
    <phoneticPr fontId="29"/>
  </si>
  <si>
    <t>その他</t>
    <rPh sb="1" eb="2">
      <t>タ</t>
    </rPh>
    <phoneticPr fontId="29"/>
  </si>
  <si>
    <t>日本語、英語</t>
    <rPh sb="0" eb="3">
      <t>ニホンゴ</t>
    </rPh>
    <rPh sb="4" eb="6">
      <t>エイゴ</t>
    </rPh>
    <phoneticPr fontId="19"/>
  </si>
  <si>
    <t>現住所（〒）</t>
    <rPh sb="0" eb="3">
      <t>ゲンジュウショ</t>
    </rPh>
    <phoneticPr fontId="19"/>
  </si>
  <si>
    <t>博士学位（取得学位名）</t>
    <rPh sb="0" eb="2">
      <t>ハカセ</t>
    </rPh>
    <rPh sb="2" eb="4">
      <t>ガクイ</t>
    </rPh>
    <phoneticPr fontId="19"/>
  </si>
  <si>
    <t>博士学位（受領大学）</t>
    <rPh sb="5" eb="7">
      <t>ジュリョウ</t>
    </rPh>
    <rPh sb="7" eb="9">
      <t>ダイガク</t>
    </rPh>
    <phoneticPr fontId="19"/>
  </si>
  <si>
    <t>博士学位（区分）</t>
    <phoneticPr fontId="19"/>
  </si>
  <si>
    <t>博士学位（受領年月日）</t>
    <rPh sb="5" eb="7">
      <t>ジュリョウ</t>
    </rPh>
    <rPh sb="7" eb="10">
      <t>ネンガッピ</t>
    </rPh>
    <phoneticPr fontId="19"/>
  </si>
  <si>
    <t>専門分野</t>
    <rPh sb="0" eb="2">
      <t>センモン</t>
    </rPh>
    <rPh sb="2" eb="4">
      <t>ブンヤ</t>
    </rPh>
    <phoneticPr fontId="19"/>
  </si>
  <si>
    <t>使用言語（講義）</t>
    <rPh sb="0" eb="2">
      <t>シヨウ</t>
    </rPh>
    <rPh sb="2" eb="4">
      <t>ゲンゴ</t>
    </rPh>
    <rPh sb="5" eb="7">
      <t>コウギ</t>
    </rPh>
    <phoneticPr fontId="19"/>
  </si>
  <si>
    <t>使用言語（母語）</t>
    <rPh sb="0" eb="2">
      <t>シヨウ</t>
    </rPh>
    <rPh sb="2" eb="4">
      <t>ゲンゴ</t>
    </rPh>
    <rPh sb="5" eb="7">
      <t>ボゴ</t>
    </rPh>
    <phoneticPr fontId="19"/>
  </si>
  <si>
    <t>フリガナ（姓）</t>
    <rPh sb="5" eb="6">
      <t>セイ</t>
    </rPh>
    <phoneticPr fontId="19"/>
  </si>
  <si>
    <t>フリガナ（名）</t>
    <rPh sb="5" eb="6">
      <t>メイ</t>
    </rPh>
    <phoneticPr fontId="19"/>
  </si>
  <si>
    <t>氏名（姓）</t>
    <rPh sb="3" eb="4">
      <t>セイ</t>
    </rPh>
    <phoneticPr fontId="19"/>
  </si>
  <si>
    <t>氏名（名）</t>
    <rPh sb="3" eb="4">
      <t>メイ</t>
    </rPh>
    <phoneticPr fontId="19"/>
  </si>
  <si>
    <t>英字氏名（姓）</t>
    <rPh sb="5" eb="6">
      <t>セイ</t>
    </rPh>
    <phoneticPr fontId="19"/>
  </si>
  <si>
    <t>英字氏名（名）</t>
    <rPh sb="5" eb="6">
      <t>メイ</t>
    </rPh>
    <phoneticPr fontId="19"/>
  </si>
  <si>
    <t>高等学校名</t>
    <rPh sb="4" eb="5">
      <t>メイ</t>
    </rPh>
    <phoneticPr fontId="19"/>
  </si>
  <si>
    <t>高等学校（卒業年月）</t>
    <rPh sb="5" eb="7">
      <t>ソツギョウ</t>
    </rPh>
    <rPh sb="7" eb="9">
      <t>ネンゲツ</t>
    </rPh>
    <phoneticPr fontId="19"/>
  </si>
  <si>
    <t>高等学校（入学年月）</t>
    <rPh sb="5" eb="7">
      <t>ニュウガク</t>
    </rPh>
    <rPh sb="7" eb="8">
      <t>ネン</t>
    </rPh>
    <rPh sb="8" eb="9">
      <t>ゲツ</t>
    </rPh>
    <phoneticPr fontId="19"/>
  </si>
  <si>
    <t>高等学校（入学種別）</t>
    <rPh sb="5" eb="7">
      <t>ニュウガク</t>
    </rPh>
    <rPh sb="7" eb="9">
      <t>シュベツ</t>
    </rPh>
    <phoneticPr fontId="19"/>
  </si>
  <si>
    <t>高等学校（卒業種別）</t>
    <rPh sb="5" eb="7">
      <t>ソツギョウ</t>
    </rPh>
    <rPh sb="7" eb="9">
      <t>シュベツ</t>
    </rPh>
    <phoneticPr fontId="19"/>
  </si>
  <si>
    <t>その他1学部学科名</t>
    <rPh sb="2" eb="3">
      <t>タ</t>
    </rPh>
    <phoneticPr fontId="19"/>
  </si>
  <si>
    <t>その他1（入学年月）</t>
    <rPh sb="5" eb="7">
      <t>ニュウガク</t>
    </rPh>
    <rPh sb="7" eb="8">
      <t>ネン</t>
    </rPh>
    <rPh sb="8" eb="9">
      <t>ゲツ</t>
    </rPh>
    <phoneticPr fontId="19"/>
  </si>
  <si>
    <t>その他1（卒業年月）</t>
    <rPh sb="5" eb="7">
      <t>ソツギョウ</t>
    </rPh>
    <rPh sb="7" eb="9">
      <t>ネンゲツ</t>
    </rPh>
    <phoneticPr fontId="19"/>
  </si>
  <si>
    <t>その他1（入学種別）</t>
    <rPh sb="5" eb="7">
      <t>ニュウガク</t>
    </rPh>
    <rPh sb="7" eb="9">
      <t>シュベツ</t>
    </rPh>
    <phoneticPr fontId="19"/>
  </si>
  <si>
    <t>その他1（卒業種別）</t>
    <rPh sb="5" eb="7">
      <t>ソツギョウ</t>
    </rPh>
    <rPh sb="7" eb="9">
      <t>シュベツ</t>
    </rPh>
    <phoneticPr fontId="19"/>
  </si>
  <si>
    <t>その他2学部学科名</t>
    <phoneticPr fontId="19"/>
  </si>
  <si>
    <t>その他2（入学年月）</t>
    <rPh sb="5" eb="7">
      <t>ニュウガク</t>
    </rPh>
    <rPh sb="7" eb="8">
      <t>ネン</t>
    </rPh>
    <rPh sb="8" eb="9">
      <t>ゲツ</t>
    </rPh>
    <phoneticPr fontId="19"/>
  </si>
  <si>
    <t>その他2（卒業年月）</t>
    <rPh sb="5" eb="7">
      <t>ソツギョウ</t>
    </rPh>
    <rPh sb="7" eb="9">
      <t>ネンゲツ</t>
    </rPh>
    <phoneticPr fontId="19"/>
  </si>
  <si>
    <t>その他2（入学種別）</t>
    <rPh sb="5" eb="7">
      <t>ニュウガク</t>
    </rPh>
    <rPh sb="7" eb="9">
      <t>シュベツ</t>
    </rPh>
    <phoneticPr fontId="19"/>
  </si>
  <si>
    <t>その他2（卒業種別）</t>
    <rPh sb="5" eb="7">
      <t>ソツギョウ</t>
    </rPh>
    <rPh sb="7" eb="9">
      <t>シュベツ</t>
    </rPh>
    <phoneticPr fontId="19"/>
  </si>
  <si>
    <t>修士（入学年月）</t>
    <rPh sb="0" eb="2">
      <t>シュウシ</t>
    </rPh>
    <rPh sb="3" eb="5">
      <t>ニュウガク</t>
    </rPh>
    <rPh sb="5" eb="6">
      <t>ネン</t>
    </rPh>
    <rPh sb="6" eb="7">
      <t>ゲツ</t>
    </rPh>
    <phoneticPr fontId="19"/>
  </si>
  <si>
    <t>修士（卒業年月）</t>
    <rPh sb="0" eb="2">
      <t>シュウシ</t>
    </rPh>
    <rPh sb="3" eb="5">
      <t>ソツギョウ</t>
    </rPh>
    <rPh sb="5" eb="7">
      <t>ネンゲツ</t>
    </rPh>
    <phoneticPr fontId="19"/>
  </si>
  <si>
    <t>修士（入学種別）</t>
    <rPh sb="0" eb="2">
      <t>シュウシ</t>
    </rPh>
    <rPh sb="3" eb="5">
      <t>ニュウガク</t>
    </rPh>
    <rPh sb="5" eb="7">
      <t>シュベツ</t>
    </rPh>
    <phoneticPr fontId="19"/>
  </si>
  <si>
    <t>修士（卒業種別）</t>
    <rPh sb="0" eb="2">
      <t>シュウシ</t>
    </rPh>
    <rPh sb="3" eb="5">
      <t>ソツギョウ</t>
    </rPh>
    <rPh sb="5" eb="7">
      <t>シュベツ</t>
    </rPh>
    <phoneticPr fontId="19"/>
  </si>
  <si>
    <t>修士専修専攻名</t>
    <rPh sb="0" eb="2">
      <t>シュウシ</t>
    </rPh>
    <rPh sb="2" eb="4">
      <t>センシュウ</t>
    </rPh>
    <rPh sb="4" eb="6">
      <t>センコウ</t>
    </rPh>
    <rPh sb="6" eb="7">
      <t>メイ</t>
    </rPh>
    <phoneticPr fontId="19"/>
  </si>
  <si>
    <t>修士大学名</t>
    <rPh sb="0" eb="2">
      <t>シュウシ</t>
    </rPh>
    <rPh sb="2" eb="5">
      <t>ダイガクメイ</t>
    </rPh>
    <phoneticPr fontId="19"/>
  </si>
  <si>
    <t>学士大学名</t>
    <rPh sb="0" eb="2">
      <t>ガクシ</t>
    </rPh>
    <rPh sb="2" eb="4">
      <t>ダイガク</t>
    </rPh>
    <rPh sb="4" eb="5">
      <t>メイ</t>
    </rPh>
    <phoneticPr fontId="19"/>
  </si>
  <si>
    <t>学士学部学科名</t>
    <rPh sb="0" eb="2">
      <t>ガクシ</t>
    </rPh>
    <rPh sb="2" eb="4">
      <t>ガクブ</t>
    </rPh>
    <rPh sb="4" eb="6">
      <t>ガッカ</t>
    </rPh>
    <rPh sb="6" eb="7">
      <t>メイ</t>
    </rPh>
    <phoneticPr fontId="19"/>
  </si>
  <si>
    <t>学士（入学年月）</t>
    <rPh sb="0" eb="2">
      <t>ガクシ</t>
    </rPh>
    <rPh sb="3" eb="5">
      <t>ニュウガク</t>
    </rPh>
    <rPh sb="5" eb="6">
      <t>ネン</t>
    </rPh>
    <rPh sb="6" eb="7">
      <t>ゲツ</t>
    </rPh>
    <phoneticPr fontId="19"/>
  </si>
  <si>
    <t>学士（卒業年月）</t>
    <rPh sb="0" eb="2">
      <t>ガクシ</t>
    </rPh>
    <rPh sb="3" eb="5">
      <t>ソツギョウ</t>
    </rPh>
    <rPh sb="5" eb="7">
      <t>ネンゲツ</t>
    </rPh>
    <phoneticPr fontId="19"/>
  </si>
  <si>
    <t>学士（入学種別）</t>
    <rPh sb="0" eb="2">
      <t>ガクシ</t>
    </rPh>
    <rPh sb="3" eb="5">
      <t>ニュウガク</t>
    </rPh>
    <rPh sb="5" eb="7">
      <t>シュベツ</t>
    </rPh>
    <phoneticPr fontId="19"/>
  </si>
  <si>
    <t>学士（卒業種別）</t>
    <rPh sb="0" eb="2">
      <t>ガクシ</t>
    </rPh>
    <rPh sb="3" eb="5">
      <t>ソツギョウ</t>
    </rPh>
    <rPh sb="5" eb="7">
      <t>シュベツ</t>
    </rPh>
    <phoneticPr fontId="19"/>
  </si>
  <si>
    <t>博士大学名</t>
    <rPh sb="2" eb="5">
      <t>ダイガクメイ</t>
    </rPh>
    <phoneticPr fontId="19"/>
  </si>
  <si>
    <t>博士専修専攻名</t>
    <rPh sb="2" eb="4">
      <t>センシュウ</t>
    </rPh>
    <rPh sb="4" eb="6">
      <t>センコウ</t>
    </rPh>
    <rPh sb="6" eb="7">
      <t>メイ</t>
    </rPh>
    <phoneticPr fontId="19"/>
  </si>
  <si>
    <t>博士（入学年月）</t>
    <rPh sb="3" eb="5">
      <t>ニュウガク</t>
    </rPh>
    <rPh sb="5" eb="6">
      <t>ネン</t>
    </rPh>
    <rPh sb="6" eb="7">
      <t>ゲツ</t>
    </rPh>
    <phoneticPr fontId="19"/>
  </si>
  <si>
    <t>博士（卒業年月）</t>
    <rPh sb="3" eb="5">
      <t>ソツギョウ</t>
    </rPh>
    <rPh sb="5" eb="7">
      <t>ネンゲツ</t>
    </rPh>
    <phoneticPr fontId="19"/>
  </si>
  <si>
    <t>博士（入学種別）</t>
    <rPh sb="3" eb="5">
      <t>ニュウガク</t>
    </rPh>
    <rPh sb="5" eb="7">
      <t>シュベツ</t>
    </rPh>
    <phoneticPr fontId="19"/>
  </si>
  <si>
    <t>博士（卒業種別）</t>
    <rPh sb="3" eb="5">
      <t>ソツギョウ</t>
    </rPh>
    <rPh sb="5" eb="7">
      <t>シュベツ</t>
    </rPh>
    <phoneticPr fontId="19"/>
  </si>
  <si>
    <t>個人</t>
    <rPh sb="0" eb="2">
      <t>コジン</t>
    </rPh>
    <phoneticPr fontId="19"/>
  </si>
  <si>
    <t>学歴</t>
    <rPh sb="0" eb="2">
      <t>ガクレキ</t>
    </rPh>
    <phoneticPr fontId="19"/>
  </si>
  <si>
    <t>職歴</t>
    <rPh sb="0" eb="2">
      <t>ショクレキ</t>
    </rPh>
    <phoneticPr fontId="19"/>
  </si>
  <si>
    <t>専門</t>
    <rPh sb="0" eb="2">
      <t>センモン</t>
    </rPh>
    <phoneticPr fontId="19"/>
  </si>
  <si>
    <t>職歴2名称</t>
    <rPh sb="0" eb="2">
      <t>ショクレキ</t>
    </rPh>
    <rPh sb="3" eb="5">
      <t>メイショウ</t>
    </rPh>
    <phoneticPr fontId="19"/>
  </si>
  <si>
    <t>職歴2From</t>
    <rPh sb="0" eb="2">
      <t>ショクレキ</t>
    </rPh>
    <phoneticPr fontId="19"/>
  </si>
  <si>
    <t>職歴2To</t>
    <rPh sb="0" eb="2">
      <t>ショクレキ</t>
    </rPh>
    <phoneticPr fontId="19"/>
  </si>
  <si>
    <t>職歴1名称</t>
    <rPh sb="0" eb="2">
      <t>ショクレキ</t>
    </rPh>
    <rPh sb="3" eb="5">
      <t>メイショウ</t>
    </rPh>
    <phoneticPr fontId="19"/>
  </si>
  <si>
    <t>職歴1From</t>
    <rPh sb="0" eb="2">
      <t>ショクレキ</t>
    </rPh>
    <phoneticPr fontId="19"/>
  </si>
  <si>
    <t>職歴1To</t>
    <rPh sb="0" eb="2">
      <t>ショクレキ</t>
    </rPh>
    <phoneticPr fontId="19"/>
  </si>
  <si>
    <t>職歴3名称</t>
    <rPh sb="0" eb="2">
      <t>ショクレキ</t>
    </rPh>
    <rPh sb="3" eb="5">
      <t>メイショウ</t>
    </rPh>
    <phoneticPr fontId="19"/>
  </si>
  <si>
    <t>職歴3From</t>
    <rPh sb="0" eb="2">
      <t>ショクレキ</t>
    </rPh>
    <phoneticPr fontId="19"/>
  </si>
  <si>
    <t>職歴3To</t>
    <rPh sb="0" eb="2">
      <t>ショクレキ</t>
    </rPh>
    <phoneticPr fontId="19"/>
  </si>
  <si>
    <t>職歴4名称</t>
    <rPh sb="0" eb="2">
      <t>ショクレキ</t>
    </rPh>
    <rPh sb="3" eb="5">
      <t>メイショウ</t>
    </rPh>
    <phoneticPr fontId="19"/>
  </si>
  <si>
    <t>職歴4From</t>
    <rPh sb="0" eb="2">
      <t>ショクレキ</t>
    </rPh>
    <phoneticPr fontId="19"/>
  </si>
  <si>
    <t>職歴4To</t>
    <rPh sb="0" eb="2">
      <t>ショクレキ</t>
    </rPh>
    <phoneticPr fontId="19"/>
  </si>
  <si>
    <t>職歴5名称</t>
    <rPh sb="0" eb="2">
      <t>ショクレキ</t>
    </rPh>
    <rPh sb="3" eb="5">
      <t>メイショウ</t>
    </rPh>
    <phoneticPr fontId="19"/>
  </si>
  <si>
    <t>職歴5From</t>
    <rPh sb="0" eb="2">
      <t>ショクレキ</t>
    </rPh>
    <phoneticPr fontId="19"/>
  </si>
  <si>
    <t>職歴5To</t>
    <rPh sb="0" eb="2">
      <t>ショクレキ</t>
    </rPh>
    <phoneticPr fontId="19"/>
  </si>
  <si>
    <t>年号はすべて西暦でご記入ください</t>
    <phoneticPr fontId="19"/>
  </si>
  <si>
    <t>本学規程により、遠方からの通勤費は、一部しか支給されない場合があります。</t>
    <phoneticPr fontId="19"/>
  </si>
  <si>
    <t>選択してください(外国籍のみ)</t>
  </si>
  <si>
    <t>選択してください</t>
    <rPh sb="0" eb="2">
      <t>センタク</t>
    </rPh>
    <phoneticPr fontId="19"/>
  </si>
  <si>
    <t>雇用形態</t>
    <rPh sb="0" eb="2">
      <t>コヨウ</t>
    </rPh>
    <rPh sb="2" eb="4">
      <t>ケイタイ</t>
    </rPh>
    <phoneticPr fontId="19"/>
  </si>
  <si>
    <t>169-8050</t>
    <phoneticPr fontId="19"/>
  </si>
  <si>
    <t>常勤</t>
  </si>
  <si>
    <t>非常勤</t>
  </si>
  <si>
    <t>終了(退職)(予定)</t>
  </si>
  <si>
    <t>現在に至る</t>
  </si>
  <si>
    <t>分類</t>
    <rPh sb="0" eb="2">
      <t>ブンルイ</t>
    </rPh>
    <phoneticPr fontId="19"/>
  </si>
  <si>
    <t>項目名</t>
    <rPh sb="0" eb="2">
      <t>コウモク</t>
    </rPh>
    <rPh sb="2" eb="3">
      <t>メイ</t>
    </rPh>
    <phoneticPr fontId="19"/>
  </si>
  <si>
    <t>入力値</t>
    <rPh sb="0" eb="3">
      <t>ニュウリョクチ</t>
    </rPh>
    <phoneticPr fontId="19"/>
  </si>
  <si>
    <t>簡易判定</t>
    <rPh sb="0" eb="2">
      <t>カンイ</t>
    </rPh>
    <rPh sb="2" eb="4">
      <t>ハンテイ</t>
    </rPh>
    <phoneticPr fontId="19"/>
  </si>
  <si>
    <t>備考</t>
    <rPh sb="0" eb="2">
      <t>ビコウ</t>
    </rPh>
    <phoneticPr fontId="19"/>
  </si>
  <si>
    <t>NG判定の理由</t>
    <rPh sb="2" eb="4">
      <t>ハンテイ</t>
    </rPh>
    <rPh sb="5" eb="7">
      <t>リユウ</t>
    </rPh>
    <phoneticPr fontId="19"/>
  </si>
  <si>
    <t>入力無し</t>
    <rPh sb="0" eb="2">
      <t>ニュウリョク</t>
    </rPh>
    <rPh sb="2" eb="3">
      <t>ナ</t>
    </rPh>
    <phoneticPr fontId="19"/>
  </si>
  <si>
    <t>入力無し or メール＠マーク無し</t>
    <rPh sb="0" eb="2">
      <t>ニュウリョク</t>
    </rPh>
    <rPh sb="2" eb="3">
      <t>ナ</t>
    </rPh>
    <rPh sb="15" eb="16">
      <t>ナ</t>
    </rPh>
    <phoneticPr fontId="19"/>
  </si>
  <si>
    <t>判定チェック無し</t>
    <rPh sb="0" eb="2">
      <t>ハンテイ</t>
    </rPh>
    <rPh sb="6" eb="7">
      <t>ナ</t>
    </rPh>
    <phoneticPr fontId="19"/>
  </si>
  <si>
    <t>OK</t>
    <phoneticPr fontId="19"/>
  </si>
  <si>
    <t>チェック用</t>
    <rPh sb="4" eb="5">
      <t>ヨウ</t>
    </rPh>
    <phoneticPr fontId="19"/>
  </si>
  <si>
    <t>日本国籍=1、外国籍=2</t>
    <rPh sb="0" eb="2">
      <t>ニホン</t>
    </rPh>
    <rPh sb="2" eb="4">
      <t>コクセキ</t>
    </rPh>
    <rPh sb="7" eb="10">
      <t>ガイコクセキ</t>
    </rPh>
    <phoneticPr fontId="19"/>
  </si>
  <si>
    <t>全体</t>
    <rPh sb="0" eb="2">
      <t>ゼンタイ</t>
    </rPh>
    <phoneticPr fontId="19"/>
  </si>
  <si>
    <t>入力日</t>
    <rPh sb="0" eb="2">
      <t>ニュウリョク</t>
    </rPh>
    <rPh sb="2" eb="3">
      <t>ビ</t>
    </rPh>
    <phoneticPr fontId="19"/>
  </si>
  <si>
    <t>早稲田</t>
    <rPh sb="0" eb="3">
      <t>ワセダ</t>
    </rPh>
    <phoneticPr fontId="19"/>
  </si>
  <si>
    <t>職歴1To（状況）</t>
    <rPh sb="0" eb="2">
      <t>ショクレキ</t>
    </rPh>
    <rPh sb="6" eb="8">
      <t>ジョウキョウ</t>
    </rPh>
    <phoneticPr fontId="19"/>
  </si>
  <si>
    <t>職歴1雇用形態</t>
    <rPh sb="0" eb="2">
      <t>ショクレキ</t>
    </rPh>
    <rPh sb="3" eb="5">
      <t>コヨウ</t>
    </rPh>
    <rPh sb="5" eb="7">
      <t>ケイタイ</t>
    </rPh>
    <phoneticPr fontId="19"/>
  </si>
  <si>
    <t>職歴2To（状況）</t>
    <rPh sb="0" eb="2">
      <t>ショクレキ</t>
    </rPh>
    <rPh sb="6" eb="8">
      <t>ジョウキョウ</t>
    </rPh>
    <phoneticPr fontId="19"/>
  </si>
  <si>
    <t>職歴2雇用形態</t>
    <rPh sb="0" eb="2">
      <t>ショクレキ</t>
    </rPh>
    <rPh sb="3" eb="5">
      <t>コヨウ</t>
    </rPh>
    <rPh sb="5" eb="7">
      <t>ケイタイ</t>
    </rPh>
    <phoneticPr fontId="19"/>
  </si>
  <si>
    <t>職歴3To（状況）</t>
    <rPh sb="0" eb="2">
      <t>ショクレキ</t>
    </rPh>
    <rPh sb="6" eb="8">
      <t>ジョウキョウ</t>
    </rPh>
    <phoneticPr fontId="19"/>
  </si>
  <si>
    <t>職歴3雇用形態</t>
    <rPh sb="0" eb="2">
      <t>ショクレキ</t>
    </rPh>
    <rPh sb="3" eb="5">
      <t>コヨウ</t>
    </rPh>
    <rPh sb="5" eb="7">
      <t>ケイタイ</t>
    </rPh>
    <phoneticPr fontId="19"/>
  </si>
  <si>
    <t>職歴4To（状況）</t>
    <rPh sb="0" eb="2">
      <t>ショクレキ</t>
    </rPh>
    <rPh sb="6" eb="8">
      <t>ジョウキョウ</t>
    </rPh>
    <phoneticPr fontId="19"/>
  </si>
  <si>
    <t>職歴4雇用形態</t>
    <rPh sb="0" eb="2">
      <t>ショクレキ</t>
    </rPh>
    <rPh sb="3" eb="5">
      <t>コヨウ</t>
    </rPh>
    <rPh sb="5" eb="7">
      <t>ケイタイ</t>
    </rPh>
    <phoneticPr fontId="19"/>
  </si>
  <si>
    <t>職歴5To（状況）</t>
    <rPh sb="0" eb="2">
      <t>ショクレキ</t>
    </rPh>
    <rPh sb="6" eb="8">
      <t>ジョウキョウ</t>
    </rPh>
    <phoneticPr fontId="19"/>
  </si>
  <si>
    <t>職歴5雇用形態</t>
    <rPh sb="0" eb="2">
      <t>ショクレキ</t>
    </rPh>
    <rPh sb="3" eb="5">
      <t>コヨウ</t>
    </rPh>
    <rPh sb="5" eb="7">
      <t>ケイタイ</t>
    </rPh>
    <phoneticPr fontId="19"/>
  </si>
  <si>
    <t>現職名称</t>
    <rPh sb="2" eb="4">
      <t>メイショウ</t>
    </rPh>
    <phoneticPr fontId="19"/>
  </si>
  <si>
    <t>現職From</t>
    <phoneticPr fontId="19"/>
  </si>
  <si>
    <t>現職To（状況）</t>
    <rPh sb="5" eb="7">
      <t>ジョウキョウ</t>
    </rPh>
    <phoneticPr fontId="19"/>
  </si>
  <si>
    <t>現職To</t>
    <phoneticPr fontId="19"/>
  </si>
  <si>
    <t>現職雇用形態</t>
    <rPh sb="2" eb="4">
      <t>コヨウ</t>
    </rPh>
    <rPh sb="4" eb="6">
      <t>ケイタイ</t>
    </rPh>
    <phoneticPr fontId="19"/>
  </si>
  <si>
    <t>外国籍の場合のみ判定</t>
    <phoneticPr fontId="19"/>
  </si>
  <si>
    <t>その他1大学名記入時に以下チェック</t>
    <rPh sb="2" eb="3">
      <t>タ</t>
    </rPh>
    <rPh sb="4" eb="7">
      <t>ダイガクメイ</t>
    </rPh>
    <rPh sb="7" eb="9">
      <t>キニュウ</t>
    </rPh>
    <rPh sb="9" eb="10">
      <t>ジ</t>
    </rPh>
    <rPh sb="11" eb="13">
      <t>イカ</t>
    </rPh>
    <phoneticPr fontId="19"/>
  </si>
  <si>
    <t>その他2大学名記入時に以下チェック</t>
    <rPh sb="2" eb="3">
      <t>タ</t>
    </rPh>
    <rPh sb="4" eb="7">
      <t>ダイガクメイ</t>
    </rPh>
    <rPh sb="7" eb="9">
      <t>キニュウ</t>
    </rPh>
    <rPh sb="9" eb="10">
      <t>ジ</t>
    </rPh>
    <rPh sb="11" eb="13">
      <t>イカ</t>
    </rPh>
    <phoneticPr fontId="19"/>
  </si>
  <si>
    <t>修士の大学名記入時に以下チェック</t>
    <rPh sb="0" eb="2">
      <t>シュウシ</t>
    </rPh>
    <rPh sb="3" eb="6">
      <t>ダイガクメイ</t>
    </rPh>
    <rPh sb="6" eb="8">
      <t>キニュウ</t>
    </rPh>
    <rPh sb="8" eb="9">
      <t>ジ</t>
    </rPh>
    <rPh sb="10" eb="12">
      <t>イカ</t>
    </rPh>
    <phoneticPr fontId="19"/>
  </si>
  <si>
    <t>博士の大学名記入時に以下チェック</t>
    <rPh sb="0" eb="2">
      <t>ハカセ</t>
    </rPh>
    <rPh sb="3" eb="6">
      <t>ダイガクメイ</t>
    </rPh>
    <rPh sb="6" eb="8">
      <t>キニュウ</t>
    </rPh>
    <rPh sb="8" eb="9">
      <t>ジ</t>
    </rPh>
    <rPh sb="10" eb="12">
      <t>イカ</t>
    </rPh>
    <phoneticPr fontId="19"/>
  </si>
  <si>
    <t>職歴1記入時に以下チェック</t>
    <rPh sb="0" eb="2">
      <t>ショクレキ</t>
    </rPh>
    <rPh sb="3" eb="5">
      <t>キニュウ</t>
    </rPh>
    <rPh sb="5" eb="6">
      <t>ジ</t>
    </rPh>
    <rPh sb="7" eb="9">
      <t>イカ</t>
    </rPh>
    <phoneticPr fontId="19"/>
  </si>
  <si>
    <t>職歴2記入時に以下チェック</t>
    <rPh sb="0" eb="2">
      <t>ショクレキ</t>
    </rPh>
    <rPh sb="3" eb="5">
      <t>キニュウ</t>
    </rPh>
    <rPh sb="5" eb="6">
      <t>ジ</t>
    </rPh>
    <rPh sb="7" eb="9">
      <t>イカ</t>
    </rPh>
    <phoneticPr fontId="19"/>
  </si>
  <si>
    <t>職歴3記入時に以下チェック</t>
    <rPh sb="0" eb="2">
      <t>ショクレキ</t>
    </rPh>
    <rPh sb="3" eb="5">
      <t>キニュウ</t>
    </rPh>
    <rPh sb="5" eb="6">
      <t>ジ</t>
    </rPh>
    <rPh sb="7" eb="9">
      <t>イカ</t>
    </rPh>
    <phoneticPr fontId="19"/>
  </si>
  <si>
    <t>職歴4記入時に以下チェック</t>
    <rPh sb="0" eb="2">
      <t>ショクレキ</t>
    </rPh>
    <rPh sb="3" eb="5">
      <t>キニュウ</t>
    </rPh>
    <rPh sb="5" eb="6">
      <t>ジ</t>
    </rPh>
    <rPh sb="7" eb="9">
      <t>イカ</t>
    </rPh>
    <phoneticPr fontId="19"/>
  </si>
  <si>
    <t>職歴5記入時に以下チェック</t>
    <rPh sb="0" eb="2">
      <t>ショクレキ</t>
    </rPh>
    <rPh sb="3" eb="5">
      <t>キニュウ</t>
    </rPh>
    <rPh sb="5" eb="6">
      <t>ジ</t>
    </rPh>
    <rPh sb="7" eb="9">
      <t>イカ</t>
    </rPh>
    <phoneticPr fontId="19"/>
  </si>
  <si>
    <t>太郎</t>
    <rPh sb="0" eb="2">
      <t>タロウ</t>
    </rPh>
    <phoneticPr fontId="19"/>
  </si>
  <si>
    <t>ワセダ</t>
    <phoneticPr fontId="19"/>
  </si>
  <si>
    <t>タロウ</t>
    <phoneticPr fontId="19"/>
  </si>
  <si>
    <t>WASEDA</t>
    <phoneticPr fontId="19"/>
  </si>
  <si>
    <t>Taro</t>
    <phoneticPr fontId="19"/>
  </si>
  <si>
    <t>waseda-taro@waseda.jp</t>
    <phoneticPr fontId="19"/>
  </si>
  <si>
    <t>03-1234-5678</t>
    <phoneticPr fontId="19"/>
  </si>
  <si>
    <t>早稲田大学高等学院</t>
    <rPh sb="0" eb="3">
      <t>ワセダ</t>
    </rPh>
    <rPh sb="3" eb="5">
      <t>ダイガク</t>
    </rPh>
    <rPh sb="5" eb="7">
      <t>コウトウ</t>
    </rPh>
    <rPh sb="7" eb="9">
      <t>ガクイン</t>
    </rPh>
    <phoneticPr fontId="19"/>
  </si>
  <si>
    <t>○○○システムズ株式会社　代表取締役社長</t>
    <rPh sb="8" eb="12">
      <t>カブシキガイシャ</t>
    </rPh>
    <rPh sb="13" eb="18">
      <t>ダイヒョウトリシマリヤク</t>
    </rPh>
    <rPh sb="18" eb="20">
      <t>シャチョウ</t>
    </rPh>
    <phoneticPr fontId="19"/>
  </si>
  <si>
    <t>全体チェック</t>
    <rPh sb="0" eb="2">
      <t>ゼンタイ</t>
    </rPh>
    <phoneticPr fontId="19"/>
  </si>
  <si>
    <t>NG個数</t>
    <rPh sb="2" eb="4">
      <t>コスウ</t>
    </rPh>
    <phoneticPr fontId="19"/>
  </si>
  <si>
    <t>選択してください</t>
  </si>
  <si>
    <t>公用</t>
  </si>
  <si>
    <t>芸術</t>
  </si>
  <si>
    <t>宗教</t>
  </si>
  <si>
    <t>報道</t>
  </si>
  <si>
    <t>経営・管理</t>
    <rPh sb="0" eb="2">
      <t>ケイエイ</t>
    </rPh>
    <rPh sb="3" eb="5">
      <t>カンリ</t>
    </rPh>
    <phoneticPr fontId="29"/>
  </si>
  <si>
    <t>法律・会計業務</t>
  </si>
  <si>
    <t>医療</t>
  </si>
  <si>
    <t>研究</t>
  </si>
  <si>
    <t>教育</t>
  </si>
  <si>
    <t>技術・人文知識・ 国際業務</t>
    <rPh sb="0" eb="2">
      <t>ギジュツ</t>
    </rPh>
    <phoneticPr fontId="29"/>
  </si>
  <si>
    <t>企業内転勤</t>
  </si>
  <si>
    <t>興行</t>
  </si>
  <si>
    <t>技能</t>
  </si>
  <si>
    <t>技能実習</t>
  </si>
  <si>
    <t>高度専門職</t>
    <rPh sb="0" eb="2">
      <t>コウド</t>
    </rPh>
    <rPh sb="2" eb="4">
      <t>センモン</t>
    </rPh>
    <rPh sb="4" eb="5">
      <t>ショク</t>
    </rPh>
    <phoneticPr fontId="29"/>
  </si>
  <si>
    <t>文化活動</t>
  </si>
  <si>
    <t>短期滞在</t>
  </si>
  <si>
    <t>留学</t>
  </si>
  <si>
    <t>研修</t>
  </si>
  <si>
    <t>家族滞在</t>
  </si>
  <si>
    <t>特定活動</t>
    <phoneticPr fontId="29"/>
  </si>
  <si>
    <t>永住者</t>
  </si>
  <si>
    <t>日本人の配偶者等</t>
  </si>
  <si>
    <t>永住者の配偶者等</t>
  </si>
  <si>
    <t>定住者</t>
  </si>
  <si>
    <t>選択してください</t>
    <rPh sb="0" eb="1">
      <t>センタク</t>
    </rPh>
    <phoneticPr fontId="19"/>
  </si>
  <si>
    <t>言語</t>
    <rPh sb="0" eb="2">
      <t>ゲンゴ</t>
    </rPh>
    <phoneticPr fontId="19"/>
  </si>
  <si>
    <t>Japanese</t>
    <phoneticPr fontId="19"/>
  </si>
  <si>
    <t>入力無し or 入学年月＞卒業年月</t>
    <rPh sb="0" eb="2">
      <t>ニュウリョク</t>
    </rPh>
    <rPh sb="2" eb="3">
      <t>ナ</t>
    </rPh>
    <rPh sb="8" eb="10">
      <t>ニュウガク</t>
    </rPh>
    <rPh sb="10" eb="12">
      <t>ネンゲツ</t>
    </rPh>
    <rPh sb="13" eb="15">
      <t>ソツギョウ</t>
    </rPh>
    <rPh sb="15" eb="17">
      <t>ネンゲツ</t>
    </rPh>
    <phoneticPr fontId="19"/>
  </si>
  <si>
    <t>入力無し or From &gt; to</t>
    <rPh sb="0" eb="2">
      <t>ニュウリョク</t>
    </rPh>
    <rPh sb="2" eb="3">
      <t>ナ</t>
    </rPh>
    <phoneticPr fontId="19"/>
  </si>
  <si>
    <t>翻訳者氏名</t>
    <phoneticPr fontId="19"/>
  </si>
  <si>
    <t>資格外活動許可</t>
    <phoneticPr fontId="19"/>
  </si>
  <si>
    <t>在留資格</t>
    <phoneticPr fontId="19"/>
  </si>
  <si>
    <t>在留期限</t>
    <phoneticPr fontId="19"/>
  </si>
  <si>
    <t>職歴種別</t>
    <rPh sb="0" eb="2">
      <t>ショクレキ</t>
    </rPh>
    <rPh sb="2" eb="4">
      <t>シュベツ</t>
    </rPh>
    <phoneticPr fontId="19"/>
  </si>
  <si>
    <t>学校名</t>
    <rPh sb="2" eb="3">
      <t>メイ</t>
    </rPh>
    <phoneticPr fontId="19"/>
  </si>
  <si>
    <t>学科専修名</t>
    <rPh sb="0" eb="2">
      <t>ガッカ</t>
    </rPh>
    <rPh sb="2" eb="4">
      <t>センシュウ</t>
    </rPh>
    <rPh sb="4" eb="5">
      <t>メイ</t>
    </rPh>
    <phoneticPr fontId="19"/>
  </si>
  <si>
    <t>学歴種別</t>
    <rPh sb="0" eb="2">
      <t>ガクレキ</t>
    </rPh>
    <rPh sb="2" eb="4">
      <t>シュベツ</t>
    </rPh>
    <phoneticPr fontId="19"/>
  </si>
  <si>
    <t>入学種別</t>
    <rPh sb="0" eb="2">
      <t>ニュウガク</t>
    </rPh>
    <rPh sb="2" eb="4">
      <t>シュベツ</t>
    </rPh>
    <phoneticPr fontId="19"/>
  </si>
  <si>
    <t>入学年月</t>
    <rPh sb="0" eb="2">
      <t>ニュウガク</t>
    </rPh>
    <rPh sb="2" eb="4">
      <t>ネンゲツ</t>
    </rPh>
    <phoneticPr fontId="19"/>
  </si>
  <si>
    <t>卒業種別</t>
    <rPh sb="0" eb="2">
      <t>ソツギョウ</t>
    </rPh>
    <rPh sb="2" eb="4">
      <t>シュベツ</t>
    </rPh>
    <phoneticPr fontId="19"/>
  </si>
  <si>
    <t>卒業年月</t>
    <rPh sb="0" eb="2">
      <t>ソツギョウ</t>
    </rPh>
    <rPh sb="2" eb="4">
      <t>ネンゲツ</t>
    </rPh>
    <phoneticPr fontId="19"/>
  </si>
  <si>
    <t>impflag</t>
    <phoneticPr fontId="19"/>
  </si>
  <si>
    <t>order</t>
    <phoneticPr fontId="19"/>
  </si>
  <si>
    <t>職歴名称</t>
    <rPh sb="0" eb="2">
      <t>ショクレキ</t>
    </rPh>
    <rPh sb="2" eb="4">
      <t>メイショウ</t>
    </rPh>
    <phoneticPr fontId="19"/>
  </si>
  <si>
    <t>職歴From</t>
    <rPh sb="0" eb="2">
      <t>ショクレキ</t>
    </rPh>
    <phoneticPr fontId="19"/>
  </si>
  <si>
    <t>職歴To</t>
    <rPh sb="0" eb="2">
      <t>ショクレキ</t>
    </rPh>
    <phoneticPr fontId="19"/>
  </si>
  <si>
    <t>職歴To（現況）</t>
    <rPh sb="0" eb="2">
      <t>ショクレキ</t>
    </rPh>
    <rPh sb="5" eb="7">
      <t>ゲンキョウ</t>
    </rPh>
    <phoneticPr fontId="19"/>
  </si>
  <si>
    <t>現住所郵便番号</t>
    <rPh sb="0" eb="3">
      <t>ゲンジュウショ</t>
    </rPh>
    <rPh sb="3" eb="7">
      <t>ユウビンバンゴウ</t>
    </rPh>
    <phoneticPr fontId="19"/>
  </si>
  <si>
    <t>氏名</t>
    <rPh sb="0" eb="2">
      <t>シメイ</t>
    </rPh>
    <phoneticPr fontId="19"/>
  </si>
  <si>
    <t>英字氏名</t>
    <rPh sb="2" eb="4">
      <t>シメイ</t>
    </rPh>
    <phoneticPr fontId="19"/>
  </si>
  <si>
    <t>01</t>
  </si>
  <si>
    <t>02</t>
  </si>
  <si>
    <t>03</t>
  </si>
  <si>
    <t>04</t>
  </si>
  <si>
    <t>05</t>
  </si>
  <si>
    <t>06</t>
  </si>
  <si>
    <t>08</t>
  </si>
  <si>
    <t>09</t>
  </si>
  <si>
    <t>10</t>
  </si>
  <si>
    <t>11</t>
  </si>
  <si>
    <t>14</t>
  </si>
  <si>
    <t>15</t>
  </si>
  <si>
    <t>16</t>
  </si>
  <si>
    <t>17</t>
  </si>
  <si>
    <t>18</t>
  </si>
  <si>
    <t>19</t>
  </si>
  <si>
    <t>21</t>
  </si>
  <si>
    <t>22</t>
  </si>
  <si>
    <t>23</t>
  </si>
  <si>
    <t>24</t>
  </si>
  <si>
    <t>25</t>
  </si>
  <si>
    <t>26</t>
  </si>
  <si>
    <t>27</t>
  </si>
  <si>
    <t>32</t>
  </si>
  <si>
    <t>外交</t>
    <phoneticPr fontId="19"/>
  </si>
  <si>
    <t>２０１３年４月１日以降に早稲田大学での職歴がある場合は、TA・研究補助者等のアルバイトでも必ずご記入ください。</t>
    <phoneticPr fontId="19"/>
  </si>
  <si>
    <t>国籍区分</t>
    <rPh sb="0" eb="2">
      <t>コクセキ</t>
    </rPh>
    <rPh sb="2" eb="4">
      <t>クブン</t>
    </rPh>
    <phoneticPr fontId="19"/>
  </si>
  <si>
    <t>在留資格コード</t>
    <phoneticPr fontId="19"/>
  </si>
  <si>
    <t>男</t>
    <rPh sb="0" eb="1">
      <t>オトコ</t>
    </rPh>
    <phoneticPr fontId="19"/>
  </si>
  <si>
    <t>女</t>
    <rPh sb="0" eb="1">
      <t>オンナ</t>
    </rPh>
    <phoneticPr fontId="19"/>
  </si>
  <si>
    <t>有り</t>
    <rPh sb="0" eb="1">
      <t>ア</t>
    </rPh>
    <phoneticPr fontId="19"/>
  </si>
  <si>
    <t>無し</t>
    <rPh sb="0" eb="1">
      <t>ナ</t>
    </rPh>
    <phoneticPr fontId="19"/>
  </si>
  <si>
    <t>大学院（修士）</t>
  </si>
  <si>
    <t>大学</t>
  </si>
  <si>
    <t>大学院（博士）</t>
  </si>
  <si>
    <t>学術博士</t>
  </si>
  <si>
    <t>文学博士</t>
  </si>
  <si>
    <t>教育学博士</t>
  </si>
  <si>
    <t>神学博士</t>
  </si>
  <si>
    <t>社会学博士</t>
  </si>
  <si>
    <t>法学博士</t>
  </si>
  <si>
    <t>政治学博士</t>
  </si>
  <si>
    <t>経済学博士</t>
  </si>
  <si>
    <t>商学博士</t>
  </si>
  <si>
    <t>経営学博士</t>
  </si>
  <si>
    <t>理学博士</t>
  </si>
  <si>
    <t>医学博士</t>
  </si>
  <si>
    <t>歯学博士</t>
  </si>
  <si>
    <t>薬学博士</t>
  </si>
  <si>
    <t>保健学博士</t>
  </si>
  <si>
    <t>工学博士</t>
  </si>
  <si>
    <t>農学博士</t>
  </si>
  <si>
    <t>獣医学博士</t>
  </si>
  <si>
    <t>水産学博士</t>
  </si>
  <si>
    <t>哲学博士</t>
  </si>
  <si>
    <t>保険学博士</t>
  </si>
  <si>
    <t>林学博士（旧制）</t>
  </si>
  <si>
    <t>博士（学術）</t>
  </si>
  <si>
    <t>博士（文学）</t>
  </si>
  <si>
    <t>博士（教育学）</t>
  </si>
  <si>
    <t>博士（神学）</t>
  </si>
  <si>
    <t>博士（社会学）</t>
  </si>
  <si>
    <t>博士（法学）</t>
  </si>
  <si>
    <t>博士（政治学）</t>
  </si>
  <si>
    <t>博士（経済学）</t>
  </si>
  <si>
    <t>博士（商学）</t>
  </si>
  <si>
    <t>博士（経営学）</t>
  </si>
  <si>
    <t>博士（理学）</t>
  </si>
  <si>
    <t>博士（医学）</t>
  </si>
  <si>
    <t>博士（歯学）</t>
  </si>
  <si>
    <t>博士（薬学）</t>
  </si>
  <si>
    <t>博士（保健学）</t>
  </si>
  <si>
    <t>博士（工学）</t>
  </si>
  <si>
    <t>博士（農学）</t>
  </si>
  <si>
    <t>博士（獣医学）</t>
  </si>
  <si>
    <t>博士（水産学）</t>
  </si>
  <si>
    <t>博士（環境科学）</t>
  </si>
  <si>
    <t>博士（心理学）</t>
  </si>
  <si>
    <t>博士（法律学）</t>
  </si>
  <si>
    <t>博士（人間科学）</t>
  </si>
  <si>
    <t>博士（教育心理学）</t>
  </si>
  <si>
    <t>博士（栄養学）</t>
  </si>
  <si>
    <t>博士（人文科学）</t>
  </si>
  <si>
    <t>博士（化学）</t>
  </si>
  <si>
    <t>博士（電気工学）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</si>
  <si>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</si>
  <si>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</si>
  <si>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</si>
  <si>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</si>
  <si>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</si>
  <si>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</si>
  <si>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</si>
  <si>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</si>
  <si>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</si>
  <si>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</si>
  <si>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</si>
  <si>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</si>
  <si>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</si>
  <si>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</si>
  <si>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</si>
  <si>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</si>
  <si>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</si>
  <si>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</si>
  <si>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</si>
  <si>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</si>
  <si>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</si>
  <si>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</si>
  <si>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</si>
  <si>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</si>
  <si>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</si>
  <si>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</si>
  <si>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</si>
  <si>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</si>
  <si>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</si>
  <si>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</si>
  <si>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</si>
  <si>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</si>
  <si>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博士（数学）</t>
  </si>
  <si>
    <t>博士（心身障害学）</t>
  </si>
  <si>
    <t>博士（神道学）</t>
  </si>
  <si>
    <t>博士（哲学）</t>
  </si>
  <si>
    <t>博士（体育学）</t>
  </si>
  <si>
    <t>博士（行動科学）</t>
  </si>
  <si>
    <t>博士（数理科学）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</si>
  <si>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</si>
  <si>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</si>
  <si>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</si>
  <si>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</si>
  <si>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</si>
  <si>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</si>
  <si>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</si>
  <si>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</si>
  <si>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</si>
  <si>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</si>
  <si>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博士（生物科学）</t>
  </si>
  <si>
    <t>博士（被服環境学）</t>
  </si>
  <si>
    <t>博士（数理学）</t>
  </si>
  <si>
    <t>博士（社会心理学）</t>
  </si>
  <si>
    <t>博士（国語国文学）</t>
  </si>
  <si>
    <t>博士（地球環境科学）</t>
  </si>
  <si>
    <t>博士（図書館情報学）</t>
  </si>
  <si>
    <t>博士（人間・環境学）</t>
  </si>
  <si>
    <t>博士（密教学）</t>
  </si>
  <si>
    <t>博士（情報工学）</t>
  </si>
  <si>
    <t>博士（芸術工学）</t>
  </si>
  <si>
    <t>博士（比較文化学）</t>
  </si>
  <si>
    <t>博士（美学）</t>
  </si>
  <si>
    <t>博士（社会人類学）</t>
  </si>
  <si>
    <t>博士（国際公共政策）</t>
  </si>
  <si>
    <t>博士（社会科学）</t>
  </si>
  <si>
    <t>博士（鍼灸学）</t>
  </si>
  <si>
    <t>博士（国際関係学）</t>
  </si>
  <si>
    <t>博士（情報学）</t>
  </si>
  <si>
    <t>博士（社会環境科学）</t>
  </si>
  <si>
    <t>博士（理工学）</t>
  </si>
  <si>
    <t>博士（資源学）</t>
  </si>
  <si>
    <t>博士（日本語日本文学）</t>
  </si>
  <si>
    <t>博士（材料科学）</t>
  </si>
  <si>
    <t>博士（エネルギー科学）</t>
  </si>
  <si>
    <t>博士（日本史学）</t>
  </si>
  <si>
    <t>博士（生命科学）</t>
  </si>
  <si>
    <t>博士（バイオサイエンス）</t>
  </si>
  <si>
    <t>博士（数理工学）</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</si>
  <si>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</si>
  <si>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</si>
  <si>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</si>
  <si>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</si>
  <si>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</si>
  <si>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</si>
  <si>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</si>
  <si>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</si>
  <si>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</si>
  <si>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</si>
  <si>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</si>
  <si>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</si>
  <si>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</si>
  <si>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</si>
  <si>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</si>
  <si>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</si>
  <si>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</si>
  <si>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</si>
  <si>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</si>
  <si>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</si>
  <si>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</si>
  <si>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</si>
  <si>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</si>
  <si>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</si>
  <si>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</si>
  <si>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</si>
  <si>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</si>
  <si>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</si>
  <si>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</si>
  <si>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</si>
  <si>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</si>
  <si>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</si>
  <si>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博士（建築学）</t>
  </si>
  <si>
    <t>博士（生命医科学）</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</si>
  <si>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</si>
  <si>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</si>
  <si>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</si>
  <si>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</si>
  <si>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</si>
  <si>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</si>
  <si>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</si>
  <si>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</si>
  <si>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</si>
  <si>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</si>
  <si>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</si>
  <si>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</si>
  <si>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</si>
  <si>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</si>
  <si>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</si>
  <si>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</si>
  <si>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</si>
  <si>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</si>
  <si>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</si>
  <si>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</si>
  <si>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</si>
  <si>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</si>
  <si>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</si>
  <si>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</si>
  <si>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</si>
  <si>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</si>
  <si>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</si>
  <si>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</si>
  <si>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</si>
  <si>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</si>
  <si>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</si>
  <si>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</si>
  <si>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</si>
  <si>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</si>
  <si>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【別紙】学位一覧</t>
    <rPh sb="1" eb="3">
      <t>ベッシ</t>
    </rPh>
    <rPh sb="4" eb="6">
      <t>ガクイ</t>
    </rPh>
    <rPh sb="6" eb="8">
      <t>イチラン</t>
    </rPh>
    <phoneticPr fontId="29"/>
  </si>
  <si>
    <t>↓こちらからお選びください。（存在しない場合は直接ご入力ください）</t>
    <rPh sb="7" eb="8">
      <t>エラ</t>
    </rPh>
    <rPh sb="15" eb="17">
      <t>ソンザイ</t>
    </rPh>
    <rPh sb="20" eb="22">
      <t>バアイ</t>
    </rPh>
    <rPh sb="23" eb="25">
      <t>チョクセツ</t>
    </rPh>
    <rPh sb="26" eb="28">
      <t>ニュウリョク</t>
    </rPh>
    <phoneticPr fontId="29"/>
  </si>
  <si>
    <t>選択してください(博士学位取得者)</t>
    <phoneticPr fontId="19"/>
  </si>
  <si>
    <t>現在に至る</t>
    <phoneticPr fontId="19"/>
  </si>
  <si>
    <t>終了(退職)(予定)</t>
    <phoneticPr fontId="19"/>
  </si>
  <si>
    <t>職歴6記入時に以下チェック</t>
    <rPh sb="0" eb="2">
      <t>ショクレキ</t>
    </rPh>
    <rPh sb="3" eb="5">
      <t>キニュウ</t>
    </rPh>
    <rPh sb="5" eb="6">
      <t>ジ</t>
    </rPh>
    <rPh sb="7" eb="9">
      <t>イカ</t>
    </rPh>
    <phoneticPr fontId="19"/>
  </si>
  <si>
    <t>職歴7記入時に以下チェック</t>
    <rPh sb="0" eb="2">
      <t>ショクレキ</t>
    </rPh>
    <rPh sb="3" eb="5">
      <t>キニュウ</t>
    </rPh>
    <rPh sb="5" eb="6">
      <t>ジ</t>
    </rPh>
    <rPh sb="7" eb="9">
      <t>イカ</t>
    </rPh>
    <phoneticPr fontId="19"/>
  </si>
  <si>
    <t>職歴8記入時に以下チェック</t>
    <rPh sb="0" eb="2">
      <t>ショクレキ</t>
    </rPh>
    <rPh sb="3" eb="5">
      <t>キニュウ</t>
    </rPh>
    <rPh sb="5" eb="6">
      <t>ジ</t>
    </rPh>
    <rPh sb="7" eb="9">
      <t>イカ</t>
    </rPh>
    <phoneticPr fontId="19"/>
  </si>
  <si>
    <t>職歴6名称</t>
    <rPh sb="0" eb="2">
      <t>ショクレキ</t>
    </rPh>
    <rPh sb="3" eb="5">
      <t>メイショウ</t>
    </rPh>
    <phoneticPr fontId="19"/>
  </si>
  <si>
    <t>職歴6From</t>
    <rPh sb="0" eb="2">
      <t>ショクレキ</t>
    </rPh>
    <phoneticPr fontId="19"/>
  </si>
  <si>
    <t>職歴6To（状況）</t>
    <rPh sb="0" eb="2">
      <t>ショクレキ</t>
    </rPh>
    <rPh sb="6" eb="8">
      <t>ジョウキョウ</t>
    </rPh>
    <phoneticPr fontId="19"/>
  </si>
  <si>
    <t>職歴6To</t>
    <rPh sb="0" eb="2">
      <t>ショクレキ</t>
    </rPh>
    <phoneticPr fontId="19"/>
  </si>
  <si>
    <t>職歴6雇用形態</t>
    <rPh sb="0" eb="2">
      <t>ショクレキ</t>
    </rPh>
    <rPh sb="3" eb="5">
      <t>コヨウ</t>
    </rPh>
    <rPh sb="5" eb="7">
      <t>ケイタイ</t>
    </rPh>
    <phoneticPr fontId="19"/>
  </si>
  <si>
    <t>職歴7名称</t>
    <rPh sb="0" eb="2">
      <t>ショクレキ</t>
    </rPh>
    <rPh sb="3" eb="5">
      <t>メイショウ</t>
    </rPh>
    <phoneticPr fontId="19"/>
  </si>
  <si>
    <t>職歴7From</t>
    <rPh sb="0" eb="2">
      <t>ショクレキ</t>
    </rPh>
    <phoneticPr fontId="19"/>
  </si>
  <si>
    <t>職歴7To（状況）</t>
    <rPh sb="0" eb="2">
      <t>ショクレキ</t>
    </rPh>
    <rPh sb="6" eb="8">
      <t>ジョウキョウ</t>
    </rPh>
    <phoneticPr fontId="19"/>
  </si>
  <si>
    <t>職歴7To</t>
    <rPh sb="0" eb="2">
      <t>ショクレキ</t>
    </rPh>
    <phoneticPr fontId="19"/>
  </si>
  <si>
    <t>職歴7雇用形態</t>
    <rPh sb="0" eb="2">
      <t>ショクレキ</t>
    </rPh>
    <rPh sb="3" eb="5">
      <t>コヨウ</t>
    </rPh>
    <rPh sb="5" eb="7">
      <t>ケイタイ</t>
    </rPh>
    <phoneticPr fontId="19"/>
  </si>
  <si>
    <t>職歴8名称</t>
    <rPh sb="0" eb="2">
      <t>ショクレキ</t>
    </rPh>
    <rPh sb="3" eb="5">
      <t>メイショウ</t>
    </rPh>
    <phoneticPr fontId="19"/>
  </si>
  <si>
    <t>職歴8From</t>
    <rPh sb="0" eb="2">
      <t>ショクレキ</t>
    </rPh>
    <phoneticPr fontId="19"/>
  </si>
  <si>
    <t>職歴8To（状況）</t>
    <rPh sb="0" eb="2">
      <t>ショクレキ</t>
    </rPh>
    <rPh sb="6" eb="8">
      <t>ジョウキョウ</t>
    </rPh>
    <phoneticPr fontId="19"/>
  </si>
  <si>
    <t>職歴8To</t>
    <rPh sb="0" eb="2">
      <t>ショクレキ</t>
    </rPh>
    <phoneticPr fontId="19"/>
  </si>
  <si>
    <t>職歴8雇用形態</t>
    <rPh sb="0" eb="2">
      <t>ショクレキ</t>
    </rPh>
    <rPh sb="3" eb="5">
      <t>コヨウ</t>
    </rPh>
    <rPh sb="5" eb="7">
      <t>ケイタイ</t>
    </rPh>
    <phoneticPr fontId="19"/>
  </si>
  <si>
    <t>学士大学名</t>
    <rPh sb="0" eb="5">
      <t>ガクシダイガクメイ</t>
    </rPh>
    <phoneticPr fontId="19"/>
  </si>
  <si>
    <t>博士大学名</t>
    <rPh sb="0" eb="2">
      <t>ハカセ</t>
    </rPh>
    <rPh sb="2" eb="5">
      <t>ダイガクメイ</t>
    </rPh>
    <phoneticPr fontId="19"/>
  </si>
  <si>
    <t>1991年8月までの取得者のみ</t>
  </si>
  <si>
    <t>○○大学</t>
    <rPh sb="2" eb="4">
      <t>ダイガク</t>
    </rPh>
    <phoneticPr fontId="19"/>
  </si>
  <si>
    <t>退学</t>
  </si>
  <si>
    <t>編入学</t>
  </si>
  <si>
    <t>　</t>
    <phoneticPr fontId="19"/>
  </si>
  <si>
    <t>本書類の記載内容について事実に相違がなく、またこれまでの経歴において
ハラスメントを原因とする懲戒処分歴等がないことを誓約し、提出いたします。</t>
    <phoneticPr fontId="19"/>
  </si>
  <si>
    <t>「早稲田大学履歴書」記入要領</t>
  </si>
  <si>
    <t>１．冒頭のチェック欄</t>
    <rPh sb="2" eb="4">
      <t>ボウトウ</t>
    </rPh>
    <rPh sb="9" eb="10">
      <t>ラン</t>
    </rPh>
    <phoneticPr fontId="19"/>
  </si>
  <si>
    <t>２．年の表記</t>
    <phoneticPr fontId="19"/>
  </si>
  <si>
    <r>
      <t xml:space="preserve">  年は</t>
    </r>
    <r>
      <rPr>
        <u/>
        <sz val="11"/>
        <color theme="1"/>
        <rFont val="ＭＳ 明朝"/>
        <family val="1"/>
        <charset val="128"/>
      </rPr>
      <t>すべて西暦</t>
    </r>
    <r>
      <rPr>
        <sz val="11"/>
        <color theme="1"/>
        <rFont val="ＭＳ 明朝"/>
        <family val="1"/>
        <charset val="128"/>
      </rPr>
      <t>で記入してください。</t>
    </r>
    <phoneticPr fontId="19"/>
  </si>
  <si>
    <t>３．氏名欄</t>
    <phoneticPr fontId="19"/>
  </si>
  <si>
    <t xml:space="preserve">  ①署名および押印は不要です。</t>
    <phoneticPr fontId="19"/>
  </si>
  <si>
    <t>　②日本国籍の方は、戸籍の通りに記入してください。</t>
    <phoneticPr fontId="19"/>
  </si>
  <si>
    <t>　　英字氏名はパスポートと同じアルファベット表記を記入してください。</t>
    <phoneticPr fontId="19"/>
  </si>
  <si>
    <t>　 （例）「大野」の表記が「OHNO」か「ONO」なのかはパスポートに合わせる。</t>
    <phoneticPr fontId="19"/>
  </si>
  <si>
    <t xml:space="preserve">  ③日本以外の国籍のみを有する方の氏名の表記方法</t>
    <phoneticPr fontId="19"/>
  </si>
  <si>
    <t>　  ・「氏名」欄は、漢字または英語で姓名を記入してください。</t>
    <phoneticPr fontId="19"/>
  </si>
  <si>
    <t>　   ※英語で記入する際は、パスポートと同じアルファベット表記を記入してください。</t>
    <phoneticPr fontId="19"/>
  </si>
  <si>
    <t>　   ※本学では、Á á Â À Å Ã Ä äなどは登録できません。</t>
    <phoneticPr fontId="19"/>
  </si>
  <si>
    <t xml:space="preserve">       姓の欄にファミリーネーム、名の欄にファーストネームミドルネームの順に記入して　</t>
    <phoneticPr fontId="19"/>
  </si>
  <si>
    <t>　     ください。ミドルネームを省略する場合は、ピリオド［．］を使用してください。</t>
    <phoneticPr fontId="19"/>
  </si>
  <si>
    <t>　  ・「英字氏名」欄は、氏名欄にアルファベットで記入された方は記入不要です。</t>
    <phoneticPr fontId="19"/>
  </si>
  <si>
    <t>　  ・｢ﾌﾘｶﾞﾅ｣欄はカタカナで記入してください。</t>
    <phoneticPr fontId="19"/>
  </si>
  <si>
    <t xml:space="preserve">  ④戸籍上の姓名とは異なる姓名（旧姓や通称名）を使用する場合は、</t>
    <phoneticPr fontId="19"/>
  </si>
  <si>
    <t xml:space="preserve">    『通称名（本名）』の順に記入してください。</t>
    <phoneticPr fontId="19"/>
  </si>
  <si>
    <t>４．性別欄</t>
    <phoneticPr fontId="19"/>
  </si>
  <si>
    <t>　性別を記入してください。ただし、記入は必須ではありません。未記入の場合も、</t>
    <phoneticPr fontId="19"/>
  </si>
  <si>
    <t xml:space="preserve">  選考において不利益となることはありません。</t>
    <phoneticPr fontId="19"/>
  </si>
  <si>
    <t xml:space="preserve">  なお、正式採用された場合は雇用管理上、戸籍上の性別情報が必要となります。</t>
    <phoneticPr fontId="19"/>
  </si>
  <si>
    <t>　この情報は、採用時にご提出いただく住民票、パスポートのコピー、在留カードの</t>
    <phoneticPr fontId="19"/>
  </si>
  <si>
    <t>　コピー等により確認します。</t>
    <phoneticPr fontId="19"/>
  </si>
  <si>
    <t>５．写真貼付欄</t>
    <phoneticPr fontId="19"/>
  </si>
  <si>
    <t>　履歴書には写真を貼付してください。英文・和文（英文の翻訳）両方の履歴書を提出</t>
    <phoneticPr fontId="19"/>
  </si>
  <si>
    <t>　する場合、写真は和文履歴書に貼付してください。</t>
    <phoneticPr fontId="19"/>
  </si>
  <si>
    <t>６．国籍欄</t>
    <phoneticPr fontId="19"/>
  </si>
  <si>
    <t xml:space="preserve">  国籍を記入してください。</t>
    <phoneticPr fontId="19"/>
  </si>
  <si>
    <t>７．在留資格欄</t>
    <phoneticPr fontId="19"/>
  </si>
  <si>
    <t>　※嘱任決定後に必要な在留資格申請を行う場合は空欄としてください。</t>
    <rPh sb="8" eb="10">
      <t>ヒツヨウ</t>
    </rPh>
    <phoneticPr fontId="19"/>
  </si>
  <si>
    <t>８．専門分野欄</t>
    <phoneticPr fontId="19"/>
  </si>
  <si>
    <t>９．研究分野欄</t>
    <phoneticPr fontId="19"/>
  </si>
  <si>
    <t>　具体的に記入してください。</t>
    <phoneticPr fontId="19"/>
  </si>
  <si>
    <t>　実務家の方は「○○に関する実務」のように記入してください。</t>
    <phoneticPr fontId="19"/>
  </si>
  <si>
    <t>10．使用言語欄</t>
    <phoneticPr fontId="19"/>
  </si>
  <si>
    <t>　複数ある場合は列挙してください。</t>
    <phoneticPr fontId="19"/>
  </si>
  <si>
    <t>11．学歴欄</t>
    <phoneticPr fontId="19"/>
  </si>
  <si>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19"/>
  </si>
  <si>
    <t>　②入学、卒業・修了等の年月を正確に記入してください。</t>
    <phoneticPr fontId="19"/>
  </si>
  <si>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</si>
  <si>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</si>
  <si>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</si>
  <si>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</si>
  <si>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</si>
  <si>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</si>
  <si>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</si>
  <si>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</si>
  <si>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19"/>
  </si>
  <si>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19"/>
  </si>
  <si>
    <t>受領時期</t>
  </si>
  <si>
    <t>表記</t>
  </si>
  <si>
    <t>　１９９１年６月まで</t>
    <phoneticPr fontId="19"/>
  </si>
  <si>
    <t>　○○博士</t>
    <phoneticPr fontId="19"/>
  </si>
  <si>
    <t>　それ以降</t>
    <phoneticPr fontId="19"/>
  </si>
  <si>
    <t>　博士（○○）</t>
    <phoneticPr fontId="19"/>
  </si>
  <si>
    <t>　⑤博士学位受領年月日は、「日付」まで正確に記入してください。</t>
    <phoneticPr fontId="19"/>
  </si>
  <si>
    <t>12．職歴欄</t>
    <phoneticPr fontId="19"/>
  </si>
  <si>
    <t>　①「開始（就職）年月」「終了（退職）年月」をもれなく正確に記入してください。</t>
    <phoneticPr fontId="19"/>
  </si>
  <si>
    <t>　　本学への着任に伴い退職する場合は、「現職」の「終了（退職）年月」欄に退職予定</t>
    <phoneticPr fontId="19"/>
  </si>
  <si>
    <r>
      <t>　　を</t>
    </r>
    <r>
      <rPr>
        <u/>
        <sz val="11"/>
        <color theme="1"/>
        <rFont val="ＭＳ 明朝"/>
        <family val="1"/>
        <charset val="128"/>
      </rPr>
      <t>必ず記入いただくとともに、「終了（退職）（予定）」を選択してください。</t>
    </r>
    <phoneticPr fontId="19"/>
  </si>
  <si>
    <t>　　なお、本学常勤職に嘱任される場合には、原則、他の常勤職は退職いただく必要が</t>
    <phoneticPr fontId="19"/>
  </si>
  <si>
    <t>　　あります。</t>
    <phoneticPr fontId="19"/>
  </si>
  <si>
    <t>　　また、「現職」欄について、複数の大学や学校、研究所等に勤務されている場合は、</t>
    <phoneticPr fontId="19"/>
  </si>
  <si>
    <t>　　代表的な現職を記入してください。</t>
    <phoneticPr fontId="19"/>
  </si>
  <si>
    <t>　⑤すでに退職されている場合は、その退職年月を正確に記入してください。</t>
    <phoneticPr fontId="19"/>
  </si>
  <si>
    <t>　⑥日本学術振興会特別研究員の経歴をお持ちの方は、すべて記入してください。</t>
    <phoneticPr fontId="19"/>
  </si>
  <si>
    <t>　⑦本学では、助教および助手の学外兼職は原則として禁止されていますが、助教</t>
    <phoneticPr fontId="19"/>
  </si>
  <si>
    <t>　　および助手退任後に他大学の教員になるためには非常勤講師歴を持っている方</t>
    <phoneticPr fontId="19"/>
  </si>
  <si>
    <t>　  が採用されやすいという実情を考慮して、以下の要件を満たす場合に限り、</t>
    <phoneticPr fontId="19"/>
  </si>
  <si>
    <t>　　学外兼職を認めています。</t>
    <phoneticPr fontId="19"/>
  </si>
  <si>
    <t xml:space="preserve">    ・職務の内容が本大学助教および助手としての本務に支障をきたさず、かつ、</t>
    <phoneticPr fontId="19"/>
  </si>
  <si>
    <t>　　  社会的にみて大学の品位をおとしめるものでないこと。</t>
    <phoneticPr fontId="19"/>
  </si>
  <si>
    <t>　　・本務と特別の利害関係発生の恐れがないこと。</t>
    <phoneticPr fontId="19"/>
  </si>
  <si>
    <t>　　・授業担任時間が週４時間以内であること。</t>
    <phoneticPr fontId="19"/>
  </si>
  <si>
    <t xml:space="preserve">    ・学術院教授会、研究所もしくはセンターの管理委員会、演劇博物館または</t>
    <phoneticPr fontId="19"/>
  </si>
  <si>
    <t>　    博物館協議員会が適当であると認めたものであること。</t>
    <phoneticPr fontId="19"/>
  </si>
  <si>
    <t>　　したがって、</t>
    <phoneticPr fontId="19"/>
  </si>
  <si>
    <t xml:space="preserve">    ・助教および助手の採用に際してすでに他大学等の非常勤講師に従事している</t>
    <phoneticPr fontId="19"/>
  </si>
  <si>
    <t xml:space="preserve">      場合、職歴　欄にはその職名を記入してください。</t>
    <phoneticPr fontId="19"/>
  </si>
  <si>
    <t>　　・助教および助手着任前に退職する場合は、退職予定年月を明記してください。</t>
    <phoneticPr fontId="19"/>
  </si>
  <si>
    <t xml:space="preserve">    ・助教および助手着任後も引き続き就任する場合は、週当たりの授業担任時間を</t>
    <phoneticPr fontId="19"/>
  </si>
  <si>
    <t>　    明記してください。また、助教および助手着任後速やかに当該箇所事務所に</t>
    <rPh sb="27" eb="28">
      <t>スミ</t>
    </rPh>
    <phoneticPr fontId="19"/>
  </si>
  <si>
    <t>　　　届け出てください。</t>
    <phoneticPr fontId="19"/>
  </si>
  <si>
    <t xml:space="preserve">      （例）○○大学非常勤講師(2019.3.31退職予定)</t>
    <phoneticPr fontId="19"/>
  </si>
  <si>
    <t xml:space="preserve">            ○○大学非常勤講師（週２時間担当）</t>
    <phoneticPr fontId="19"/>
  </si>
  <si>
    <t>以　上</t>
  </si>
  <si>
    <t>ハラスメント履歴</t>
    <rPh sb="6" eb="8">
      <t>リレキ</t>
    </rPh>
    <phoneticPr fontId="19"/>
  </si>
  <si>
    <t>チェック無し</t>
    <rPh sb="4" eb="5">
      <t>ナ</t>
    </rPh>
    <phoneticPr fontId="19"/>
  </si>
  <si>
    <t>日本語</t>
    <rPh sb="0" eb="3">
      <t>ニホンゴ</t>
    </rPh>
    <phoneticPr fontId="19"/>
  </si>
  <si>
    <t>　　また、提出の前に記入漏れがないか【シート：記入漏れ確認】で確認してください。</t>
    <phoneticPr fontId="19"/>
  </si>
  <si>
    <t>◆「早稲田大学履歴書」は原則としてＰＣ等で入力していただくとともに、丁寧にお取扱いください。</t>
    <phoneticPr fontId="19"/>
  </si>
  <si>
    <t xml:space="preserve">  現時点で本学への着任にあたって有効となる在留資格を有している場合、その在留資格と</t>
    <phoneticPr fontId="19"/>
  </si>
  <si>
    <t>　の有無も記入してください。</t>
    <phoneticPr fontId="19"/>
  </si>
  <si>
    <t>　在留期限を記入してください。資格外活動許可を要する在留資格の場合は、資格外活動許可</t>
    <phoneticPr fontId="19"/>
  </si>
  <si>
    <r>
      <rPr>
        <sz val="11"/>
        <color theme="1"/>
        <rFont val="ＭＳ 明朝"/>
        <family val="1"/>
        <charset val="128"/>
      </rPr>
      <t>　</t>
    </r>
    <r>
      <rPr>
        <u/>
        <sz val="11"/>
        <color theme="1"/>
        <rFont val="ＭＳ 明朝"/>
        <family val="1"/>
        <charset val="128"/>
      </rPr>
      <t>別紙「専門分野一覧」より選択</t>
    </r>
    <r>
      <rPr>
        <sz val="11"/>
        <color theme="1"/>
        <rFont val="ＭＳ 明朝"/>
        <family val="1"/>
        <charset val="128"/>
      </rPr>
      <t>してください。</t>
    </r>
    <rPh sb="13" eb="15">
      <t>センタク</t>
    </rPh>
    <phoneticPr fontId="19"/>
  </si>
  <si>
    <t>　　なお、本学の学籍を有したまま本学の教員に着任することは原則できませんので、</t>
    <phoneticPr fontId="19"/>
  </si>
  <si>
    <t>　　履歴書作成時点で本学の学籍を有する方は、卒業・修了・退学年月を記入してください。</t>
    <phoneticPr fontId="19"/>
  </si>
  <si>
    <t>　③大学院の課程について、早稲田大学大学院では次のように課程の名称が変遷しています。</t>
    <phoneticPr fontId="19"/>
  </si>
  <si>
    <t>　　もれなく正確に記入してください。</t>
    <phoneticPr fontId="19"/>
  </si>
  <si>
    <t>　②2013年4月1日以降の早稲田大学における職歴について、TA、RA、臨時雇用等も含めて</t>
    <phoneticPr fontId="19"/>
  </si>
  <si>
    <t>　③大学や学校で講師をされている場合は、常勤・非常勤の区別を明確に記入してください。</t>
    <phoneticPr fontId="19"/>
  </si>
  <si>
    <t>　④企業・研究所等に勤務されている場合は、その役職名・肩書等を正確に記入してください。</t>
    <phoneticPr fontId="19"/>
  </si>
  <si>
    <t>情報通信</t>
    <rPh sb="2" eb="4">
      <t>ツウシン</t>
    </rPh>
    <phoneticPr fontId="19"/>
  </si>
  <si>
    <t>■■学部　△△学科　××専修</t>
    <rPh sb="2" eb="4">
      <t>ガクブ</t>
    </rPh>
    <rPh sb="7" eb="9">
      <t>ガッカ</t>
    </rPh>
    <rPh sb="12" eb="14">
      <t>センシュウ</t>
    </rPh>
    <phoneticPr fontId="19"/>
  </si>
  <si>
    <t>■■研究科　△△専攻</t>
    <rPh sb="2" eb="5">
      <t>ケンキュウカ</t>
    </rPh>
    <rPh sb="8" eb="10">
      <t>センコウ</t>
    </rPh>
    <phoneticPr fontId="19"/>
  </si>
  <si>
    <t>△△△大学■■研究科　△△専攻　助教</t>
    <rPh sb="7" eb="10">
      <t>ケンキュウカ</t>
    </rPh>
    <rPh sb="13" eb="15">
      <t>センコウ</t>
    </rPh>
    <rPh sb="16" eb="18">
      <t>ジョキョウ</t>
    </rPh>
    <phoneticPr fontId="19"/>
  </si>
  <si>
    <t>（株）〇〇製作所　〇〇研究所研究員</t>
    <rPh sb="1" eb="2">
      <t>カブ</t>
    </rPh>
    <rPh sb="5" eb="8">
      <t>セイサクジョ</t>
    </rPh>
    <rPh sb="11" eb="14">
      <t>ケンキュウジョ</t>
    </rPh>
    <rPh sb="14" eb="17">
      <t>ケンキュウイン</t>
    </rPh>
    <phoneticPr fontId="19"/>
  </si>
  <si>
    <t>△△△大学　〇〇学部　非常勤講師</t>
    <rPh sb="8" eb="10">
      <t>ガクブ</t>
    </rPh>
    <phoneticPr fontId="19"/>
  </si>
  <si>
    <t>□□□大学　〇〇学部　講師</t>
    <rPh sb="8" eb="10">
      <t>ガクブ</t>
    </rPh>
    <rPh sb="11" eb="13">
      <t>コウシ</t>
    </rPh>
    <phoneticPr fontId="19"/>
  </si>
  <si>
    <t>□□□大学　〇〇学部　准教授</t>
    <rPh sb="8" eb="10">
      <t>ガクブ</t>
    </rPh>
    <rPh sb="11" eb="12">
      <t>ジュン</t>
    </rPh>
    <phoneticPr fontId="19"/>
  </si>
  <si>
    <t>選択してください(博士学位取得者)</t>
  </si>
  <si>
    <t>写 真 貼 付</t>
    <phoneticPr fontId="19"/>
  </si>
  <si>
    <t xml:space="preserve">  この項目について必ず確認してください。確認の結果該当しない場合は</t>
    <rPh sb="4" eb="6">
      <t>コウモク</t>
    </rPh>
    <rPh sb="10" eb="11">
      <t>カナラ</t>
    </rPh>
    <rPh sb="12" eb="14">
      <t>カクニン</t>
    </rPh>
    <rPh sb="21" eb="23">
      <t>カクニン</t>
    </rPh>
    <rPh sb="24" eb="26">
      <t>ケッカ</t>
    </rPh>
    <rPh sb="26" eb="28">
      <t>ガイトウ</t>
    </rPh>
    <rPh sb="31" eb="33">
      <t>バアイ</t>
    </rPh>
    <phoneticPr fontId="19"/>
  </si>
  <si>
    <t xml:space="preserve">  別紙 （書式自由）にて詳細を添付してください。</t>
    <phoneticPr fontId="19"/>
  </si>
  <si>
    <t>細菌学(含真菌学)</t>
    <rPh sb="7" eb="8">
      <t>ガク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</si>
</sst>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color theme="1"/>
      <name val="Meiryo UI"/>
      <family val="2"/>
      <charset val="128"/>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b/>
      <sz val="10"/>
      <color rgb="FFFF0000"/>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FF00"/>
      <name val="游ゴシック"/>
      <family val="2"/>
      <charset val="128"/>
      <scheme val="minor"/>
    </font>
    <font>
      <b/>
      <sz val="12"/>
      <color rgb="FFFF0000"/>
      <name val="Meiryo UI"/>
      <family val="3"/>
      <charset val="128"/>
    </font>
    <font>
      <sz val="11"/>
      <color theme="1"/>
      <name val="游ゴシック"/>
      <family val="2"/>
      <charset val="128"/>
      <scheme val="minor"/>
    </font>
    <font>
      <b/>
      <sz val="14"/>
      <color theme="1"/>
      <name val="HGSｺﾞｼｯｸM"/>
      <family val="3"/>
      <charset val="128"/>
    </font>
    <font>
      <sz val="10.5"/>
      <color theme="1"/>
      <name val="ＭＳ 明朝"/>
      <family val="1"/>
      <charset val="128"/>
    </font>
    <font>
      <sz val="10.5"/>
      <color rgb="FF000000"/>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sz val="10"/>
      <color theme="1"/>
      <name val="ＭＳ 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xf numFmtId="0" fontId="37" fillId="0" borderId="0">
      <alignment vertical="center"/>
    </xf>
  </cellStyleXfs>
  <cellXfs count="342">
    <xf numFmtId="0" fontId="0" fillId="0" borderId="0" xfId="0">
      <alignment vertical="center"/>
    </xf>
    <xf numFmtId="0" fontId="0" fillId="0" borderId="0" xfId="0">
      <alignment vertical="center"/>
    </xf>
    <xf numFmtId="0" fontId="21" fillId="0" borderId="0" xfId="0" applyFont="1">
      <alignment vertical="center"/>
    </xf>
    <xf numFmtId="0" fontId="20" fillId="0" borderId="22" xfId="0" applyFont="1" applyBorder="1" applyAlignment="1">
      <alignment horizontal="left" vertical="center"/>
    </xf>
    <xf numFmtId="0" fontId="22" fillId="0" borderId="0" xfId="0" applyFont="1">
      <alignment vertical="center"/>
    </xf>
    <xf numFmtId="0" fontId="20" fillId="0" borderId="36" xfId="0" applyFont="1" applyBorder="1" applyAlignment="1">
      <alignment horizontal="left" vertical="center"/>
    </xf>
    <xf numFmtId="0" fontId="20" fillId="0" borderId="39" xfId="0" applyFont="1" applyBorder="1" applyAlignment="1">
      <alignment horizontal="left" vertical="center"/>
    </xf>
    <xf numFmtId="0" fontId="20" fillId="0" borderId="25" xfId="0" applyFont="1" applyBorder="1">
      <alignment vertical="center"/>
    </xf>
    <xf numFmtId="0" fontId="20" fillId="0" borderId="13" xfId="0" applyFont="1" applyFill="1" applyBorder="1" applyAlignment="1">
      <alignment horizontal="left" vertical="center"/>
    </xf>
    <xf numFmtId="0" fontId="20" fillId="0" borderId="25" xfId="0" applyFont="1" applyFill="1" applyBorder="1" applyAlignment="1">
      <alignment horizontal="left" vertical="center"/>
    </xf>
    <xf numFmtId="0" fontId="20" fillId="0" borderId="39" xfId="0" applyFont="1" applyFill="1" applyBorder="1" applyAlignment="1">
      <alignment horizontal="left" vertical="center"/>
    </xf>
    <xf numFmtId="0" fontId="28" fillId="0" borderId="0" xfId="43" applyFont="1" applyAlignment="1">
      <alignment vertical="top"/>
    </xf>
    <xf numFmtId="0" fontId="30" fillId="0" borderId="0" xfId="43" applyFont="1" applyAlignment="1">
      <alignment vertical="top"/>
    </xf>
    <xf numFmtId="0" fontId="21" fillId="0" borderId="0" xfId="0" applyFont="1" applyFill="1" applyBorder="1" applyAlignment="1">
      <alignment vertical="center"/>
    </xf>
    <xf numFmtId="0" fontId="21" fillId="0" borderId="0" xfId="0" applyFont="1" applyFill="1" applyBorder="1">
      <alignment vertical="center"/>
    </xf>
    <xf numFmtId="0" fontId="0" fillId="0" borderId="0" xfId="0" applyBorder="1">
      <alignment vertical="center"/>
    </xf>
    <xf numFmtId="0" fontId="0" fillId="0" borderId="0" xfId="0" applyBorder="1" applyAlignment="1">
      <alignment horizontal="left" vertical="center"/>
    </xf>
    <xf numFmtId="0" fontId="0" fillId="0" borderId="13" xfId="0" applyBorder="1" applyAlignment="1">
      <alignment horizontal="left" vertical="center"/>
    </xf>
    <xf numFmtId="0" fontId="21" fillId="0" borderId="13" xfId="0" applyFont="1" applyFill="1" applyBorder="1" applyAlignment="1">
      <alignment horizontal="left" vertical="center"/>
    </xf>
    <xf numFmtId="0" fontId="20" fillId="0" borderId="15" xfId="0" applyFont="1" applyBorder="1" applyAlignment="1">
      <alignment horizontal="left" vertical="center"/>
    </xf>
    <xf numFmtId="0" fontId="20" fillId="0" borderId="25" xfId="0" applyFont="1" applyBorder="1" applyAlignment="1">
      <alignment horizontal="left" vertical="center"/>
    </xf>
    <xf numFmtId="0" fontId="20" fillId="0" borderId="13"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1" fillId="0" borderId="13" xfId="0" applyNumberFormat="1" applyFont="1" applyFill="1" applyBorder="1" applyAlignment="1">
      <alignment horizontal="left" vertical="center"/>
    </xf>
    <xf numFmtId="0" fontId="21" fillId="0" borderId="13" xfId="0" applyFont="1" applyFill="1" applyBorder="1" applyAlignment="1">
      <alignment vertical="center"/>
    </xf>
    <xf numFmtId="0" fontId="21" fillId="0" borderId="13" xfId="0" applyFont="1" applyFill="1" applyBorder="1">
      <alignment vertical="center"/>
    </xf>
    <xf numFmtId="0" fontId="0" fillId="0" borderId="13" xfId="0" applyFill="1" applyBorder="1">
      <alignment vertical="center"/>
    </xf>
    <xf numFmtId="0" fontId="21" fillId="0" borderId="13" xfId="0" applyNumberFormat="1" applyFont="1" applyFill="1" applyBorder="1" applyAlignment="1">
      <alignment horizontal="left" vertical="center"/>
    </xf>
    <xf numFmtId="0" fontId="21" fillId="37" borderId="13" xfId="0" applyFont="1" applyFill="1" applyBorder="1" applyAlignment="1">
      <alignment vertical="center"/>
    </xf>
    <xf numFmtId="0" fontId="21" fillId="37" borderId="13" xfId="0" applyFont="1" applyFill="1" applyBorder="1" applyAlignment="1">
      <alignment horizontal="left" vertical="center"/>
    </xf>
    <xf numFmtId="0" fontId="14" fillId="0" borderId="0" xfId="0" applyFont="1">
      <alignment vertical="center"/>
    </xf>
    <xf numFmtId="0" fontId="21" fillId="0" borderId="13" xfId="0" applyFont="1" applyFill="1" applyBorder="1" applyAlignment="1">
      <alignment horizontal="left" vertical="center"/>
    </xf>
    <xf numFmtId="49" fontId="0" fillId="0" borderId="0" xfId="0" applyNumberFormat="1" applyBorder="1">
      <alignment vertical="center"/>
    </xf>
    <xf numFmtId="0" fontId="0" fillId="33" borderId="51" xfId="0" applyFill="1" applyBorder="1">
      <alignment vertical="center"/>
    </xf>
    <xf numFmtId="0" fontId="0" fillId="33" borderId="0" xfId="0" applyFill="1" applyBorder="1">
      <alignment vertical="center"/>
    </xf>
    <xf numFmtId="0" fontId="21" fillId="0" borderId="13" xfId="0" applyFont="1" applyFill="1" applyBorder="1" applyAlignment="1">
      <alignment horizontal="left" vertical="center"/>
    </xf>
    <xf numFmtId="0" fontId="21" fillId="0" borderId="13" xfId="0" applyFont="1" applyBorder="1">
      <alignment vertical="center"/>
    </xf>
    <xf numFmtId="0" fontId="31" fillId="0" borderId="13" xfId="0" applyFont="1" applyFill="1" applyBorder="1" applyAlignment="1">
      <alignment vertical="center" wrapText="1"/>
    </xf>
    <xf numFmtId="0" fontId="31" fillId="0" borderId="13" xfId="0" applyFont="1" applyFill="1" applyBorder="1">
      <alignment vertical="center"/>
    </xf>
    <xf numFmtId="0" fontId="0" fillId="0" borderId="0" xfId="0">
      <alignment vertical="center"/>
    </xf>
    <xf numFmtId="0" fontId="21" fillId="33" borderId="13" xfId="0" applyFont="1" applyFill="1" applyBorder="1" applyAlignment="1">
      <alignment vertical="center"/>
    </xf>
    <xf numFmtId="0" fontId="21" fillId="33" borderId="13" xfId="0" applyFont="1" applyFill="1" applyBorder="1">
      <alignment vertical="center"/>
    </xf>
    <xf numFmtId="0" fontId="0" fillId="0" borderId="0" xfId="0" applyNumberFormat="1">
      <alignment vertical="center"/>
    </xf>
    <xf numFmtId="0" fontId="0" fillId="0" borderId="0" xfId="0">
      <alignment vertical="center"/>
    </xf>
    <xf numFmtId="0" fontId="21" fillId="0" borderId="0" xfId="0" applyFont="1" applyAlignment="1">
      <alignment horizontal="center" vertical="center"/>
    </xf>
    <xf numFmtId="14" fontId="0" fillId="0" borderId="0" xfId="0" applyNumberFormat="1" applyAlignment="1">
      <alignment horizontal="left" vertical="center"/>
    </xf>
    <xf numFmtId="0" fontId="0" fillId="0" borderId="0" xfId="0" applyNumberFormat="1" applyAlignment="1">
      <alignment horizontal="left" vertical="center"/>
    </xf>
    <xf numFmtId="49" fontId="0" fillId="0" borderId="0" xfId="0" applyNumberFormat="1" applyAlignment="1">
      <alignment horizontal="left" vertical="center"/>
    </xf>
    <xf numFmtId="0" fontId="20" fillId="0" borderId="38" xfId="0" applyFont="1" applyBorder="1" applyAlignment="1">
      <alignment horizontal="left" vertical="center"/>
    </xf>
    <xf numFmtId="0" fontId="21" fillId="33" borderId="0" xfId="0" applyFont="1" applyFill="1">
      <alignment vertical="center"/>
    </xf>
    <xf numFmtId="0" fontId="20" fillId="33" borderId="13" xfId="0" applyFont="1" applyFill="1" applyBorder="1" applyAlignment="1">
      <alignment horizontal="center" vertical="center"/>
    </xf>
    <xf numFmtId="0" fontId="20" fillId="0" borderId="69" xfId="0" applyFont="1" applyFill="1" applyBorder="1" applyAlignment="1">
      <alignment horizontal="left" vertical="center"/>
    </xf>
    <xf numFmtId="0" fontId="20" fillId="0" borderId="71" xfId="0" applyFont="1" applyFill="1" applyBorder="1" applyAlignment="1">
      <alignment horizontal="left" vertical="center"/>
    </xf>
    <xf numFmtId="0" fontId="20" fillId="0" borderId="16" xfId="0" applyFont="1" applyFill="1" applyBorder="1" applyAlignment="1">
      <alignment horizontal="left" vertical="center"/>
    </xf>
    <xf numFmtId="0" fontId="20" fillId="0" borderId="74" xfId="0" applyFont="1" applyBorder="1" applyAlignment="1">
      <alignment horizontal="left" vertical="center"/>
    </xf>
    <xf numFmtId="0" fontId="20" fillId="0" borderId="77" xfId="0" applyFont="1" applyBorder="1" applyAlignment="1">
      <alignment horizontal="left" vertical="center"/>
    </xf>
    <xf numFmtId="0" fontId="20" fillId="0" borderId="74" xfId="0" applyFont="1" applyFill="1" applyBorder="1" applyAlignment="1">
      <alignment horizontal="left" vertical="center"/>
    </xf>
    <xf numFmtId="0" fontId="20" fillId="0" borderId="77" xfId="0" applyFont="1" applyFill="1" applyBorder="1" applyAlignment="1">
      <alignment horizontal="left" vertical="center"/>
    </xf>
    <xf numFmtId="0" fontId="0" fillId="0" borderId="0" xfId="0" applyBorder="1">
      <alignment vertical="center"/>
    </xf>
    <xf numFmtId="0" fontId="0" fillId="0" borderId="0" xfId="0" applyBorder="1">
      <alignment vertical="center"/>
    </xf>
    <xf numFmtId="0" fontId="33" fillId="0" borderId="0" xfId="43" applyFont="1" applyAlignment="1">
      <alignment vertical="top"/>
    </xf>
    <xf numFmtId="0" fontId="31" fillId="0" borderId="0" xfId="43" applyFont="1" applyAlignment="1">
      <alignment vertical="top"/>
    </xf>
    <xf numFmtId="0" fontId="26" fillId="0" borderId="0" xfId="43" applyFont="1" applyAlignment="1">
      <alignment vertical="top"/>
    </xf>
    <xf numFmtId="0" fontId="34" fillId="35" borderId="46" xfId="43" quotePrefix="1" applyFont="1" applyFill="1" applyBorder="1" applyAlignment="1">
      <alignment horizontal="center" vertical="top"/>
    </xf>
    <xf numFmtId="0" fontId="34" fillId="36" borderId="50" xfId="43" quotePrefix="1" applyFont="1" applyFill="1" applyBorder="1" applyAlignment="1">
      <alignment horizontal="center" vertical="top"/>
    </xf>
    <xf numFmtId="0" fontId="31" fillId="35" borderId="24" xfId="43" quotePrefix="1" applyFont="1" applyFill="1" applyBorder="1" applyAlignment="1">
      <alignment vertical="top"/>
    </xf>
    <xf numFmtId="0" fontId="31" fillId="36" borderId="42" xfId="43" quotePrefix="1" applyFont="1" applyFill="1" applyBorder="1" applyAlignment="1">
      <alignment vertical="top"/>
    </xf>
    <xf numFmtId="0" fontId="31" fillId="35" borderId="31" xfId="43" quotePrefix="1" applyFont="1" applyFill="1" applyBorder="1" applyAlignment="1">
      <alignment vertical="top"/>
    </xf>
    <xf numFmtId="0" fontId="31" fillId="36" borderId="34" xfId="43" quotePrefix="1" applyFont="1" applyFill="1" applyBorder="1" applyAlignment="1">
      <alignment vertical="top"/>
    </xf>
    <xf numFmtId="0" fontId="31" fillId="35" borderId="48" xfId="43" quotePrefix="1" applyFont="1" applyFill="1" applyBorder="1" applyAlignment="1">
      <alignment vertical="top"/>
    </xf>
    <xf numFmtId="0" fontId="31" fillId="36" borderId="49" xfId="43" quotePrefix="1" applyFont="1" applyFill="1" applyBorder="1" applyAlignment="1">
      <alignment vertical="top"/>
    </xf>
    <xf numFmtId="0" fontId="31" fillId="35" borderId="53" xfId="43" quotePrefix="1" applyFont="1" applyFill="1" applyBorder="1" applyAlignment="1">
      <alignment vertical="top"/>
    </xf>
    <xf numFmtId="0" fontId="31" fillId="36" borderId="63" xfId="43" quotePrefix="1" applyFont="1" applyFill="1" applyBorder="1" applyAlignment="1">
      <alignment vertical="top"/>
    </xf>
    <xf numFmtId="0" fontId="31" fillId="35" borderId="54" xfId="43" quotePrefix="1" applyFont="1" applyFill="1" applyBorder="1" applyAlignment="1">
      <alignment vertical="top"/>
    </xf>
    <xf numFmtId="0" fontId="31" fillId="36" borderId="64" xfId="43" quotePrefix="1" applyFont="1" applyFill="1" applyBorder="1" applyAlignment="1">
      <alignment vertical="top"/>
    </xf>
    <xf numFmtId="0" fontId="31" fillId="35" borderId="46" xfId="43" quotePrefix="1" applyFont="1" applyFill="1" applyBorder="1" applyAlignment="1">
      <alignment vertical="top"/>
    </xf>
    <xf numFmtId="0" fontId="31" fillId="36" borderId="50" xfId="43" quotePrefix="1" applyFont="1" applyFill="1" applyBorder="1" applyAlignment="1">
      <alignment vertical="top"/>
    </xf>
    <xf numFmtId="0" fontId="31" fillId="35" borderId="55" xfId="43" quotePrefix="1" applyFont="1" applyFill="1" applyBorder="1" applyAlignment="1">
      <alignment vertical="top"/>
    </xf>
    <xf numFmtId="0" fontId="31" fillId="36" borderId="65" xfId="43" quotePrefix="1" applyFont="1" applyFill="1" applyBorder="1" applyAlignment="1">
      <alignment vertical="top"/>
    </xf>
    <xf numFmtId="0" fontId="31" fillId="36" borderId="66" xfId="43" quotePrefix="1" applyFont="1" applyFill="1" applyBorder="1" applyAlignment="1">
      <alignment vertical="top"/>
    </xf>
    <xf numFmtId="0" fontId="31" fillId="36" borderId="62" xfId="43" quotePrefix="1" applyFont="1" applyFill="1" applyBorder="1" applyAlignment="1">
      <alignment vertical="top"/>
    </xf>
    <xf numFmtId="0" fontId="31" fillId="36" borderId="67" xfId="43" quotePrefix="1" applyFont="1" applyFill="1" applyBorder="1" applyAlignment="1">
      <alignment vertical="top"/>
    </xf>
    <xf numFmtId="0" fontId="20" fillId="0" borderId="20" xfId="0" applyFont="1" applyBorder="1" applyAlignment="1">
      <alignment horizontal="left" vertical="center"/>
    </xf>
    <xf numFmtId="0" fontId="21" fillId="33" borderId="13" xfId="0" applyFont="1" applyFill="1" applyBorder="1" applyAlignment="1">
      <alignment horizontal="left" vertical="center"/>
    </xf>
    <xf numFmtId="0" fontId="21" fillId="38" borderId="13" xfId="0" applyFont="1" applyFill="1" applyBorder="1" applyAlignment="1">
      <alignment horizontal="left" vertical="center"/>
    </xf>
    <xf numFmtId="49" fontId="0" fillId="36" borderId="79" xfId="0" applyNumberFormat="1" applyFill="1" applyBorder="1">
      <alignment vertical="center"/>
    </xf>
    <xf numFmtId="0" fontId="20" fillId="0" borderId="35" xfId="0" applyFont="1" applyBorder="1" applyAlignment="1">
      <alignment horizontal="left" vertical="center"/>
    </xf>
    <xf numFmtId="0" fontId="0" fillId="0" borderId="0" xfId="0" applyBorder="1">
      <alignment vertical="center"/>
    </xf>
    <xf numFmtId="0" fontId="21" fillId="39" borderId="0" xfId="0" applyFont="1" applyFill="1">
      <alignment vertical="center"/>
    </xf>
    <xf numFmtId="0" fontId="20" fillId="39" borderId="0" xfId="0" applyFont="1" applyFill="1">
      <alignment vertical="center"/>
    </xf>
    <xf numFmtId="0" fontId="21" fillId="39" borderId="0" xfId="0" applyFont="1" applyFill="1" applyBorder="1" applyAlignment="1">
      <alignment horizontal="right" vertical="center"/>
    </xf>
    <xf numFmtId="0" fontId="20" fillId="39" borderId="0" xfId="0" applyFont="1" applyFill="1" applyBorder="1" applyAlignment="1">
      <alignment horizontal="left" vertical="center"/>
    </xf>
    <xf numFmtId="0" fontId="20" fillId="39" borderId="0" xfId="0" applyFont="1" applyFill="1" applyBorder="1" applyAlignment="1">
      <alignment horizontal="center" vertical="center"/>
    </xf>
    <xf numFmtId="0" fontId="0" fillId="39" borderId="0" xfId="0" applyFill="1">
      <alignment vertical="center"/>
    </xf>
    <xf numFmtId="0" fontId="22" fillId="39" borderId="0" xfId="0" applyFont="1" applyFill="1">
      <alignment vertical="center"/>
    </xf>
    <xf numFmtId="0" fontId="14" fillId="39" borderId="0" xfId="0" applyFont="1" applyFill="1">
      <alignment vertical="center"/>
    </xf>
    <xf numFmtId="14" fontId="0" fillId="39" borderId="0" xfId="0" applyNumberFormat="1" applyFill="1">
      <alignment vertical="center"/>
    </xf>
    <xf numFmtId="0" fontId="32" fillId="39" borderId="0" xfId="0" applyFont="1" applyFill="1">
      <alignment vertical="center"/>
    </xf>
    <xf numFmtId="0" fontId="26" fillId="39" borderId="0" xfId="0" applyFont="1" applyFill="1">
      <alignment vertical="center"/>
    </xf>
    <xf numFmtId="0" fontId="0" fillId="39" borderId="0" xfId="0" applyFill="1" applyAlignment="1">
      <alignment vertical="center"/>
    </xf>
    <xf numFmtId="0" fontId="14" fillId="39" borderId="78" xfId="0" applyFont="1" applyFill="1" applyBorder="1" applyAlignment="1">
      <alignment vertical="center"/>
    </xf>
    <xf numFmtId="0" fontId="14" fillId="39" borderId="0" xfId="0" applyFont="1" applyFill="1" applyBorder="1" applyAlignment="1">
      <alignment vertical="center"/>
    </xf>
    <xf numFmtId="0" fontId="0" fillId="0" borderId="0" xfId="0" applyFill="1" applyBorder="1">
      <alignment vertical="center"/>
    </xf>
    <xf numFmtId="0" fontId="42" fillId="0" borderId="0" xfId="44" applyFont="1" applyAlignment="1">
      <alignment vertical="center" wrapText="1"/>
    </xf>
    <xf numFmtId="0" fontId="38" fillId="0" borderId="0" xfId="44" applyFont="1" applyAlignment="1">
      <alignment vertical="center"/>
    </xf>
    <xf numFmtId="0" fontId="37" fillId="0" borderId="0" xfId="44" applyAlignment="1">
      <alignment vertical="center"/>
    </xf>
    <xf numFmtId="0" fontId="39" fillId="0" borderId="0" xfId="44" applyFont="1" applyAlignment="1">
      <alignment vertical="center"/>
    </xf>
    <xf numFmtId="0" fontId="39" fillId="0" borderId="0" xfId="44" applyFont="1" applyAlignment="1">
      <alignment vertical="center" wrapText="1"/>
    </xf>
    <xf numFmtId="0" fontId="41" fillId="0" borderId="0" xfId="44" applyFont="1" applyAlignment="1">
      <alignment vertical="center"/>
    </xf>
    <xf numFmtId="0" fontId="42" fillId="0" borderId="0" xfId="44" applyFont="1" applyAlignment="1">
      <alignment vertical="center"/>
    </xf>
    <xf numFmtId="0" fontId="37" fillId="0" borderId="0" xfId="44" applyAlignment="1">
      <alignment horizontal="center" vertical="center"/>
    </xf>
    <xf numFmtId="0" fontId="42" fillId="35" borderId="80" xfId="44" applyFont="1" applyFill="1" applyBorder="1" applyAlignment="1">
      <alignment horizontal="center" vertical="center" wrapText="1"/>
    </xf>
    <xf numFmtId="0" fontId="42" fillId="35" borderId="81" xfId="44" applyFont="1" applyFill="1" applyBorder="1" applyAlignment="1">
      <alignment vertical="center" wrapText="1"/>
    </xf>
    <xf numFmtId="0" fontId="46" fillId="0" borderId="82" xfId="44" applyFont="1" applyBorder="1" applyAlignment="1">
      <alignment vertical="center" wrapText="1"/>
    </xf>
    <xf numFmtId="0" fontId="42" fillId="0" borderId="62" xfId="44" applyFont="1" applyBorder="1" applyAlignment="1">
      <alignment vertical="center" wrapText="1"/>
    </xf>
    <xf numFmtId="0" fontId="42" fillId="35" borderId="80" xfId="44" applyFont="1" applyFill="1" applyBorder="1" applyAlignment="1">
      <alignment vertical="center" wrapText="1"/>
    </xf>
    <xf numFmtId="0" fontId="42" fillId="0" borderId="82" xfId="44" applyFont="1" applyBorder="1" applyAlignment="1">
      <alignment vertical="center" wrapText="1"/>
    </xf>
    <xf numFmtId="0" fontId="20" fillId="0" borderId="14" xfId="0" applyFont="1" applyBorder="1" applyAlignment="1">
      <alignment horizontal="left" vertical="center"/>
    </xf>
    <xf numFmtId="0" fontId="37" fillId="0" borderId="0" xfId="44" applyAlignment="1">
      <alignment vertical="center"/>
    </xf>
    <xf numFmtId="0" fontId="42" fillId="0" borderId="0" xfId="44" applyFont="1" applyAlignment="1">
      <alignment horizontal="left" vertical="center"/>
    </xf>
    <xf numFmtId="0" fontId="21" fillId="0" borderId="33" xfId="0" applyFont="1" applyFill="1" applyBorder="1" applyAlignment="1">
      <alignment horizontal="right" vertical="center"/>
    </xf>
    <xf numFmtId="0" fontId="21" fillId="0" borderId="21" xfId="0" applyFont="1" applyFill="1" applyBorder="1" applyAlignment="1">
      <alignment horizontal="right" vertical="center"/>
    </xf>
    <xf numFmtId="0" fontId="21" fillId="0" borderId="56" xfId="0" applyFont="1" applyFill="1" applyBorder="1" applyAlignment="1">
      <alignment horizontal="right" vertical="center"/>
    </xf>
    <xf numFmtId="0" fontId="21" fillId="0" borderId="22" xfId="0" applyFont="1" applyFill="1" applyBorder="1" applyAlignment="1">
      <alignment horizontal="right" vertical="center"/>
    </xf>
    <xf numFmtId="0" fontId="20" fillId="0" borderId="13" xfId="0" applyFont="1" applyFill="1" applyBorder="1" applyAlignment="1">
      <alignment horizontal="center" vertical="center"/>
    </xf>
    <xf numFmtId="0" fontId="21" fillId="0" borderId="13" xfId="0" applyFont="1" applyFill="1" applyBorder="1" applyAlignment="1">
      <alignment horizontal="right" vertical="center"/>
    </xf>
    <xf numFmtId="0" fontId="0" fillId="0" borderId="13" xfId="0" applyFill="1" applyBorder="1" applyAlignment="1">
      <alignment horizontal="center" vertical="center"/>
    </xf>
    <xf numFmtId="0" fontId="21" fillId="0" borderId="13" xfId="0" applyFont="1" applyFill="1" applyBorder="1" applyAlignment="1">
      <alignment horizontal="center" vertical="center"/>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21" fillId="0" borderId="13" xfId="0" applyFont="1" applyBorder="1" applyAlignment="1">
      <alignment horizontal="right" vertical="center"/>
    </xf>
    <xf numFmtId="0" fontId="0" fillId="0" borderId="21" xfId="0" applyBorder="1" applyAlignment="1">
      <alignment horizontal="left" vertical="center" wrapText="1"/>
    </xf>
    <xf numFmtId="0" fontId="0" fillId="0" borderId="0" xfId="0" applyBorder="1" applyAlignment="1">
      <alignment horizontal="left" vertical="center" wrapText="1"/>
    </xf>
    <xf numFmtId="0" fontId="0" fillId="0" borderId="52" xfId="0" applyBorder="1" applyAlignment="1">
      <alignment horizontal="left" vertical="center" wrapText="1"/>
    </xf>
    <xf numFmtId="0" fontId="20" fillId="33" borderId="55" xfId="0" applyFont="1" applyFill="1" applyBorder="1" applyAlignment="1">
      <alignment horizontal="left" vertical="center"/>
    </xf>
    <xf numFmtId="0" fontId="20" fillId="33" borderId="58" xfId="0" applyFont="1" applyFill="1" applyBorder="1" applyAlignment="1">
      <alignment horizontal="left" vertical="center"/>
    </xf>
    <xf numFmtId="0" fontId="20" fillId="33" borderId="13" xfId="0" applyFont="1" applyFill="1" applyBorder="1" applyAlignment="1">
      <alignment horizontal="left" vertical="center"/>
    </xf>
    <xf numFmtId="0" fontId="20" fillId="33" borderId="34" xfId="0" applyFont="1" applyFill="1" applyBorder="1" applyAlignment="1">
      <alignment horizontal="left" vertical="center"/>
    </xf>
    <xf numFmtId="0" fontId="21" fillId="0" borderId="31" xfId="0" applyFont="1" applyFill="1" applyBorder="1" applyAlignment="1">
      <alignment horizontal="right" vertical="center"/>
    </xf>
    <xf numFmtId="0" fontId="21" fillId="0" borderId="14" xfId="0" applyFont="1" applyFill="1" applyBorder="1" applyAlignment="1">
      <alignment horizontal="right" vertical="center"/>
    </xf>
    <xf numFmtId="0" fontId="21" fillId="0" borderId="48" xfId="0" applyFont="1" applyFill="1" applyBorder="1" applyAlignment="1">
      <alignment horizontal="right" vertical="center"/>
    </xf>
    <xf numFmtId="0" fontId="21" fillId="0" borderId="35" xfId="0" applyFont="1" applyFill="1" applyBorder="1" applyAlignment="1">
      <alignment horizontal="right" vertical="center"/>
    </xf>
    <xf numFmtId="0" fontId="20" fillId="0" borderId="38" xfId="0" applyFont="1" applyFill="1" applyBorder="1" applyAlignment="1">
      <alignment horizontal="center" vertical="center"/>
    </xf>
    <xf numFmtId="0" fontId="21" fillId="0" borderId="38" xfId="0" applyFont="1" applyFill="1" applyBorder="1" applyAlignment="1">
      <alignment horizontal="right" vertical="center"/>
    </xf>
    <xf numFmtId="0" fontId="20" fillId="0" borderId="16" xfId="0" applyFont="1" applyFill="1" applyBorder="1" applyAlignment="1">
      <alignment horizontal="center" vertical="center"/>
    </xf>
    <xf numFmtId="0" fontId="20" fillId="0" borderId="37" xfId="0" applyFont="1" applyFill="1" applyBorder="1" applyAlignment="1">
      <alignment horizontal="center" vertical="center"/>
    </xf>
    <xf numFmtId="0" fontId="0" fillId="0" borderId="23" xfId="0" applyFill="1" applyBorder="1" applyAlignment="1">
      <alignment horizontal="center" vertical="center"/>
    </xf>
    <xf numFmtId="0" fontId="0" fillId="0" borderId="45" xfId="0" applyFill="1" applyBorder="1" applyAlignment="1">
      <alignment horizontal="center" vertical="center"/>
    </xf>
    <xf numFmtId="0" fontId="21" fillId="0" borderId="14" xfId="0" applyFont="1" applyFill="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0" borderId="38" xfId="0" applyFont="1" applyBorder="1" applyAlignment="1">
      <alignment horizontal="right" vertical="center"/>
    </xf>
    <xf numFmtId="0" fontId="20" fillId="33" borderId="24" xfId="0" applyFont="1" applyFill="1" applyBorder="1" applyAlignment="1">
      <alignment horizontal="center" vertical="center"/>
    </xf>
    <xf numFmtId="0" fontId="20" fillId="33" borderId="25" xfId="0" applyFont="1" applyFill="1" applyBorder="1" applyAlignment="1">
      <alignment horizontal="center" vertical="center"/>
    </xf>
    <xf numFmtId="0" fontId="20" fillId="33" borderId="28" xfId="0" applyFont="1" applyFill="1" applyBorder="1" applyAlignment="1">
      <alignment horizontal="center" vertical="center"/>
    </xf>
    <xf numFmtId="0" fontId="20" fillId="33" borderId="28" xfId="0" applyFont="1" applyFill="1" applyBorder="1" applyAlignment="1">
      <alignment horizontal="left" vertical="center"/>
    </xf>
    <xf numFmtId="0" fontId="20" fillId="33" borderId="29" xfId="0" applyFont="1" applyFill="1" applyBorder="1" applyAlignment="1">
      <alignment horizontal="left" vertical="center"/>
    </xf>
    <xf numFmtId="0" fontId="20" fillId="33" borderId="41" xfId="0" applyFont="1" applyFill="1" applyBorder="1" applyAlignment="1">
      <alignment horizontal="left" vertical="center"/>
    </xf>
    <xf numFmtId="0" fontId="0" fillId="0" borderId="51" xfId="0" applyBorder="1" applyAlignment="1">
      <alignment horizontal="left" vertical="center" shrinkToFit="1"/>
    </xf>
    <xf numFmtId="0" fontId="0" fillId="0" borderId="0" xfId="0" applyBorder="1" applyAlignment="1">
      <alignment horizontal="left" vertical="center" shrinkToFit="1"/>
    </xf>
    <xf numFmtId="0" fontId="0" fillId="0" borderId="52"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0" fillId="33" borderId="14" xfId="0" applyFont="1" applyFill="1" applyBorder="1" applyAlignment="1">
      <alignment horizontal="left" vertical="center"/>
    </xf>
    <xf numFmtId="0" fontId="20" fillId="33" borderId="15" xfId="0" applyFont="1" applyFill="1" applyBorder="1" applyAlignment="1">
      <alignment horizontal="left" vertical="center"/>
    </xf>
    <xf numFmtId="0" fontId="20" fillId="33" borderId="16" xfId="0" applyFont="1" applyFill="1" applyBorder="1" applyAlignment="1">
      <alignment horizontal="left" vertical="center"/>
    </xf>
    <xf numFmtId="0" fontId="20" fillId="33" borderId="36" xfId="0" applyFont="1" applyFill="1" applyBorder="1" applyAlignment="1">
      <alignment horizontal="left" vertical="center"/>
    </xf>
    <xf numFmtId="0" fontId="20" fillId="33" borderId="37" xfId="0" applyFont="1" applyFill="1" applyBorder="1" applyAlignment="1">
      <alignment horizontal="left" vertical="center"/>
    </xf>
    <xf numFmtId="0" fontId="0" fillId="0" borderId="13" xfId="0" applyFill="1" applyBorder="1" applyAlignment="1">
      <alignment horizontal="left" vertical="center"/>
    </xf>
    <xf numFmtId="0" fontId="0" fillId="0" borderId="34" xfId="0" applyFill="1" applyBorder="1" applyAlignment="1">
      <alignment horizontal="left" vertical="center"/>
    </xf>
    <xf numFmtId="0" fontId="20" fillId="33" borderId="33" xfId="0" applyFont="1" applyFill="1" applyBorder="1" applyAlignment="1">
      <alignment vertical="center"/>
    </xf>
    <xf numFmtId="0" fontId="20" fillId="33" borderId="20" xfId="0" applyFont="1" applyFill="1" applyBorder="1" applyAlignment="1">
      <alignment vertical="center"/>
    </xf>
    <xf numFmtId="0" fontId="20" fillId="33" borderId="12" xfId="0" applyFont="1" applyFill="1" applyBorder="1" applyAlignment="1">
      <alignment vertical="center"/>
    </xf>
    <xf numFmtId="0" fontId="20" fillId="33" borderId="10" xfId="0" applyFont="1" applyFill="1" applyBorder="1" applyAlignment="1">
      <alignment vertical="center"/>
    </xf>
    <xf numFmtId="0" fontId="20" fillId="33" borderId="35" xfId="0" applyFont="1" applyFill="1" applyBorder="1" applyAlignment="1">
      <alignment horizontal="left" vertical="center"/>
    </xf>
    <xf numFmtId="0" fontId="21" fillId="0" borderId="38" xfId="0" applyFont="1" applyFill="1" applyBorder="1" applyAlignment="1">
      <alignment horizontal="left" vertical="center" shrinkToFit="1"/>
    </xf>
    <xf numFmtId="0" fontId="21" fillId="0" borderId="13" xfId="0" applyFont="1" applyFill="1" applyBorder="1" applyAlignment="1">
      <alignment horizontal="left" vertical="center" shrinkToFit="1"/>
    </xf>
    <xf numFmtId="0" fontId="21" fillId="0" borderId="76" xfId="0" applyFont="1" applyFill="1" applyBorder="1" applyAlignment="1">
      <alignment horizontal="right" vertical="center"/>
    </xf>
    <xf numFmtId="0" fontId="21" fillId="0" borderId="73" xfId="0" applyFont="1" applyFill="1" applyBorder="1" applyAlignment="1">
      <alignment horizontal="right" vertical="center"/>
    </xf>
    <xf numFmtId="0" fontId="21" fillId="0" borderId="75" xfId="0" applyFont="1" applyFill="1" applyBorder="1" applyAlignment="1">
      <alignment horizontal="right" vertical="center"/>
    </xf>
    <xf numFmtId="0" fontId="20" fillId="33" borderId="31" xfId="0" applyFont="1" applyFill="1" applyBorder="1" applyAlignment="1">
      <alignment vertical="center" wrapText="1"/>
    </xf>
    <xf numFmtId="0" fontId="20" fillId="33" borderId="13" xfId="0" applyFont="1" applyFill="1" applyBorder="1" applyAlignment="1">
      <alignment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32" xfId="0" applyFill="1" applyBorder="1" applyAlignment="1">
      <alignment horizontal="left" vertical="center"/>
    </xf>
    <xf numFmtId="0" fontId="20" fillId="33" borderId="38" xfId="0" applyFont="1" applyFill="1" applyBorder="1" applyAlignment="1">
      <alignment vertical="center"/>
    </xf>
    <xf numFmtId="0" fontId="20" fillId="33" borderId="48" xfId="0" applyFont="1" applyFill="1" applyBorder="1" applyAlignment="1">
      <alignment vertical="center"/>
    </xf>
    <xf numFmtId="0" fontId="20" fillId="33" borderId="46" xfId="0" applyFont="1" applyFill="1" applyBorder="1" applyAlignment="1">
      <alignment horizontal="left" vertical="center"/>
    </xf>
    <xf numFmtId="0" fontId="20" fillId="33" borderId="47" xfId="0" applyFont="1" applyFill="1" applyBorder="1" applyAlignment="1">
      <alignment horizontal="left" vertical="center"/>
    </xf>
    <xf numFmtId="0" fontId="20" fillId="33" borderId="31" xfId="0" applyFont="1" applyFill="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3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0" fillId="0" borderId="19" xfId="0" applyFill="1" applyBorder="1" applyAlignment="1">
      <alignment horizontal="left" vertical="center" shrinkToFit="1"/>
    </xf>
    <xf numFmtId="0" fontId="0" fillId="0" borderId="20" xfId="0" applyFill="1" applyBorder="1" applyAlignment="1">
      <alignment horizontal="left" vertical="center" shrinkToFit="1"/>
    </xf>
    <xf numFmtId="0" fontId="0" fillId="0" borderId="21" xfId="0" applyFill="1" applyBorder="1" applyAlignment="1">
      <alignment horizontal="left" vertical="center" shrinkToFit="1"/>
    </xf>
    <xf numFmtId="0" fontId="0" fillId="0" borderId="17" xfId="0" applyFill="1" applyBorder="1" applyAlignment="1">
      <alignment horizontal="left" vertical="center" shrinkToFit="1"/>
    </xf>
    <xf numFmtId="0" fontId="0" fillId="0" borderId="18" xfId="0" applyFill="1" applyBorder="1" applyAlignment="1">
      <alignment horizontal="left" vertical="center" shrinkToFit="1"/>
    </xf>
    <xf numFmtId="0" fontId="0" fillId="0" borderId="22" xfId="0" applyFill="1" applyBorder="1" applyAlignment="1">
      <alignment horizontal="left" vertical="center" shrinkToFit="1"/>
    </xf>
    <xf numFmtId="0" fontId="20" fillId="33" borderId="24" xfId="0" applyFont="1" applyFill="1" applyBorder="1" applyAlignment="1">
      <alignment vertical="center"/>
    </xf>
    <xf numFmtId="0" fontId="20" fillId="33" borderId="25" xfId="0" applyFont="1" applyFill="1" applyBorder="1" applyAlignment="1">
      <alignment vertical="center"/>
    </xf>
    <xf numFmtId="0" fontId="20" fillId="33" borderId="31" xfId="0" applyFont="1" applyFill="1" applyBorder="1" applyAlignment="1">
      <alignment vertical="center"/>
    </xf>
    <xf numFmtId="0" fontId="20" fillId="33" borderId="13" xfId="0" applyFont="1" applyFill="1" applyBorder="1" applyAlignment="1">
      <alignment vertical="center"/>
    </xf>
    <xf numFmtId="0" fontId="21" fillId="0" borderId="25" xfId="0" applyFont="1" applyFill="1" applyBorder="1" applyAlignment="1">
      <alignment horizontal="right" vertical="center"/>
    </xf>
    <xf numFmtId="1" fontId="21" fillId="0" borderId="14" xfId="0" applyNumberFormat="1" applyFont="1" applyFill="1" applyBorder="1" applyAlignment="1">
      <alignment horizontal="right" vertical="center"/>
    </xf>
    <xf numFmtId="1" fontId="21" fillId="0" borderId="70" xfId="0" applyNumberFormat="1" applyFont="1" applyFill="1" applyBorder="1" applyAlignment="1">
      <alignment horizontal="right" vertical="center"/>
    </xf>
    <xf numFmtId="0" fontId="20" fillId="33" borderId="25" xfId="0" applyFont="1" applyFill="1" applyBorder="1" applyAlignment="1">
      <alignment horizontal="left" vertical="center"/>
    </xf>
    <xf numFmtId="0" fontId="0" fillId="0" borderId="25" xfId="0" applyBorder="1" applyAlignment="1">
      <alignment horizontal="left" vertical="center"/>
    </xf>
    <xf numFmtId="0" fontId="21" fillId="0" borderId="13" xfId="0" applyFont="1" applyBorder="1" applyAlignment="1">
      <alignment horizontal="left" vertical="top"/>
    </xf>
    <xf numFmtId="49" fontId="21" fillId="0" borderId="13" xfId="0" applyNumberFormat="1" applyFont="1" applyBorder="1" applyAlignment="1">
      <alignment horizontal="left" vertical="center" shrinkToFit="1"/>
    </xf>
    <xf numFmtId="0" fontId="0" fillId="0" borderId="14" xfId="0" applyFill="1" applyBorder="1" applyAlignment="1">
      <alignment horizontal="left" vertical="center" shrinkToFit="1"/>
    </xf>
    <xf numFmtId="0" fontId="0" fillId="0" borderId="15" xfId="0" applyFill="1" applyBorder="1" applyAlignment="1">
      <alignment horizontal="left" vertical="center" shrinkToFit="1"/>
    </xf>
    <xf numFmtId="0" fontId="0" fillId="0" borderId="32" xfId="0" applyFill="1" applyBorder="1" applyAlignment="1">
      <alignment horizontal="left" vertical="center" shrinkToFit="1"/>
    </xf>
    <xf numFmtId="0" fontId="0" fillId="0" borderId="26" xfId="0" applyFill="1" applyBorder="1" applyAlignment="1">
      <alignment vertical="center"/>
    </xf>
    <xf numFmtId="0" fontId="0" fillId="0" borderId="11" xfId="0" applyFill="1" applyBorder="1" applyAlignment="1">
      <alignment vertical="center"/>
    </xf>
    <xf numFmtId="0" fontId="0" fillId="0" borderId="27" xfId="0" applyFill="1" applyBorder="1" applyAlignment="1">
      <alignment vertical="center"/>
    </xf>
    <xf numFmtId="0" fontId="0" fillId="0" borderId="51" xfId="0" applyFill="1" applyBorder="1" applyAlignment="1">
      <alignment vertical="center"/>
    </xf>
    <xf numFmtId="0" fontId="0" fillId="0" borderId="0" xfId="0" applyFill="1" applyBorder="1" applyAlignment="1">
      <alignment vertical="center"/>
    </xf>
    <xf numFmtId="0" fontId="0" fillId="0" borderId="52" xfId="0" applyFill="1" applyBorder="1" applyAlignment="1">
      <alignment vertical="center"/>
    </xf>
    <xf numFmtId="0" fontId="20" fillId="34" borderId="13" xfId="0" applyFont="1" applyFill="1" applyBorder="1" applyAlignment="1">
      <alignment horizontal="left" vertical="center"/>
    </xf>
    <xf numFmtId="0" fontId="20" fillId="0" borderId="25" xfId="0" applyFont="1" applyBorder="1" applyAlignment="1">
      <alignment horizontal="center" vertical="center" wrapText="1"/>
    </xf>
    <xf numFmtId="0" fontId="20" fillId="0" borderId="25" xfId="0" applyFont="1" applyBorder="1" applyAlignment="1">
      <alignment horizontal="center" vertical="center"/>
    </xf>
    <xf numFmtId="0" fontId="20" fillId="0" borderId="42" xfId="0" applyFont="1" applyBorder="1" applyAlignment="1">
      <alignment horizontal="center" vertical="center"/>
    </xf>
    <xf numFmtId="0" fontId="20" fillId="0" borderId="13" xfId="0" applyFont="1" applyBorder="1" applyAlignment="1">
      <alignment horizontal="center" vertical="center"/>
    </xf>
    <xf numFmtId="0" fontId="20" fillId="0" borderId="34" xfId="0" applyFont="1" applyBorder="1" applyAlignment="1">
      <alignment horizontal="center" vertical="center"/>
    </xf>
    <xf numFmtId="49" fontId="0" fillId="0" borderId="13" xfId="0" applyNumberFormat="1" applyFill="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26" xfId="0" applyFill="1" applyBorder="1" applyAlignment="1">
      <alignment horizontal="left" vertical="center"/>
    </xf>
    <xf numFmtId="0" fontId="0" fillId="0" borderId="11" xfId="0" applyFill="1" applyBorder="1" applyAlignment="1">
      <alignment horizontal="left" vertical="center"/>
    </xf>
    <xf numFmtId="0" fontId="0" fillId="0" borderId="50" xfId="0" applyFill="1" applyBorder="1" applyAlignment="1">
      <alignment horizontal="left" vertical="center"/>
    </xf>
    <xf numFmtId="0" fontId="18" fillId="0" borderId="0" xfId="0" applyFont="1" applyAlignment="1">
      <alignment horizontal="center" vertical="center"/>
    </xf>
    <xf numFmtId="0" fontId="21" fillId="0" borderId="72" xfId="0" applyFont="1" applyFill="1" applyBorder="1" applyAlignment="1">
      <alignment horizontal="right" vertical="center"/>
    </xf>
    <xf numFmtId="0" fontId="21" fillId="0" borderId="68" xfId="0" applyFont="1" applyFill="1" applyBorder="1" applyAlignment="1">
      <alignment horizontal="right" vertical="center"/>
    </xf>
    <xf numFmtId="0" fontId="21" fillId="0" borderId="70" xfId="0" applyFont="1" applyFill="1" applyBorder="1" applyAlignment="1">
      <alignment horizontal="right" vertical="center"/>
    </xf>
    <xf numFmtId="0" fontId="20" fillId="33" borderId="0" xfId="0" applyFont="1" applyFill="1" applyBorder="1" applyAlignment="1">
      <alignment horizontal="center" vertical="center"/>
    </xf>
    <xf numFmtId="0" fontId="20" fillId="34" borderId="38" xfId="0" applyFont="1" applyFill="1" applyBorder="1" applyAlignment="1">
      <alignment horizontal="left" vertical="center"/>
    </xf>
    <xf numFmtId="0" fontId="21" fillId="0" borderId="35" xfId="0" applyFont="1" applyBorder="1" applyAlignment="1">
      <alignment horizontal="right" vertical="center"/>
    </xf>
    <xf numFmtId="0" fontId="21" fillId="0" borderId="76" xfId="0" applyFont="1" applyBorder="1" applyAlignment="1">
      <alignment horizontal="right" vertical="center"/>
    </xf>
    <xf numFmtId="0" fontId="21" fillId="0" borderId="73" xfId="0" applyFont="1" applyBorder="1" applyAlignment="1">
      <alignment horizontal="right" vertical="center"/>
    </xf>
    <xf numFmtId="0" fontId="21" fillId="0" borderId="75" xfId="0" applyFont="1" applyBorder="1" applyAlignment="1">
      <alignment horizontal="right" vertical="center"/>
    </xf>
    <xf numFmtId="49" fontId="0" fillId="0" borderId="13" xfId="0" applyNumberFormat="1" applyFill="1" applyBorder="1" applyAlignment="1">
      <alignment horizontal="left" vertical="top" wrapText="1"/>
    </xf>
    <xf numFmtId="49" fontId="25" fillId="0" borderId="38" xfId="42" applyNumberFormat="1" applyFill="1" applyBorder="1" applyAlignment="1">
      <alignment horizontal="left" vertical="center"/>
    </xf>
    <xf numFmtId="49" fontId="31" fillId="0" borderId="38" xfId="0" applyNumberFormat="1" applyFont="1" applyFill="1" applyBorder="1" applyAlignment="1">
      <alignment horizontal="left" vertical="center"/>
    </xf>
    <xf numFmtId="0" fontId="21" fillId="37" borderId="16" xfId="0" applyFont="1" applyFill="1" applyBorder="1" applyAlignment="1">
      <alignment horizontal="right" vertical="center"/>
    </xf>
    <xf numFmtId="0" fontId="21" fillId="37" borderId="14" xfId="0" applyFont="1" applyFill="1" applyBorder="1" applyAlignment="1">
      <alignment horizontal="right" vertical="center"/>
    </xf>
    <xf numFmtId="0" fontId="20" fillId="33" borderId="14" xfId="0" applyFont="1" applyFill="1" applyBorder="1" applyAlignment="1">
      <alignment horizontal="center" vertical="center"/>
    </xf>
    <xf numFmtId="0" fontId="20" fillId="33" borderId="16" xfId="0" applyFont="1" applyFill="1" applyBorder="1" applyAlignment="1">
      <alignment horizontal="center" vertical="center"/>
    </xf>
    <xf numFmtId="0" fontId="31" fillId="0" borderId="14" xfId="0" applyFont="1" applyFill="1" applyBorder="1" applyAlignment="1">
      <alignment horizontal="left" vertical="center"/>
    </xf>
    <xf numFmtId="0" fontId="31" fillId="0" borderId="15" xfId="0" applyFont="1" applyFill="1" applyBorder="1" applyAlignment="1">
      <alignment horizontal="left" vertical="center"/>
    </xf>
    <xf numFmtId="0" fontId="0" fillId="39" borderId="10" xfId="0" applyFill="1" applyBorder="1" applyAlignment="1">
      <alignment horizontal="left" vertical="center"/>
    </xf>
    <xf numFmtId="0" fontId="35" fillId="33" borderId="13" xfId="0" applyFont="1" applyFill="1" applyBorder="1" applyAlignment="1">
      <alignment horizontal="center" vertical="center" wrapText="1"/>
    </xf>
    <xf numFmtId="0" fontId="36" fillId="39" borderId="14" xfId="0" applyFont="1" applyFill="1" applyBorder="1" applyAlignment="1">
      <alignment horizontal="center" vertical="center" wrapText="1"/>
    </xf>
    <xf numFmtId="0" fontId="36" fillId="39" borderId="15" xfId="0" applyFont="1" applyFill="1" applyBorder="1" applyAlignment="1">
      <alignment horizontal="center" vertical="center" wrapText="1"/>
    </xf>
    <xf numFmtId="0" fontId="36" fillId="39" borderId="16" xfId="0" applyFont="1" applyFill="1" applyBorder="1" applyAlignment="1">
      <alignment horizontal="center" vertical="center" wrapText="1"/>
    </xf>
    <xf numFmtId="0" fontId="20" fillId="33" borderId="29" xfId="0" applyFont="1" applyFill="1" applyBorder="1" applyAlignment="1">
      <alignment horizontal="center" vertical="center"/>
    </xf>
    <xf numFmtId="0" fontId="20" fillId="33" borderId="30" xfId="0" applyFont="1" applyFill="1" applyBorder="1" applyAlignment="1">
      <alignment horizontal="center" vertical="center"/>
    </xf>
    <xf numFmtId="0" fontId="20" fillId="33" borderId="44" xfId="0" applyFont="1" applyFill="1" applyBorder="1" applyAlignment="1">
      <alignment horizontal="left" vertical="center"/>
    </xf>
    <xf numFmtId="0" fontId="20" fillId="33" borderId="43" xfId="0" applyFont="1" applyFill="1" applyBorder="1" applyAlignment="1">
      <alignment horizontal="left" vertical="center"/>
    </xf>
    <xf numFmtId="0" fontId="21" fillId="0" borderId="40" xfId="0" applyFont="1" applyBorder="1" applyAlignment="1">
      <alignment horizontal="center" vertical="center"/>
    </xf>
    <xf numFmtId="0" fontId="21" fillId="0" borderId="29" xfId="0" applyFont="1" applyBorder="1" applyAlignment="1">
      <alignment horizontal="center" vertical="center"/>
    </xf>
    <xf numFmtId="0" fontId="21" fillId="0" borderId="41" xfId="0" applyFont="1" applyBorder="1" applyAlignment="1">
      <alignment horizontal="center"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21" fillId="0" borderId="36" xfId="0" applyFont="1" applyBorder="1" applyAlignment="1">
      <alignment horizontal="right" vertical="center"/>
    </xf>
    <xf numFmtId="0" fontId="21" fillId="0" borderId="31" xfId="0" applyFont="1" applyBorder="1" applyAlignment="1">
      <alignment horizontal="right" vertical="center"/>
    </xf>
    <xf numFmtId="0" fontId="21" fillId="0" borderId="14" xfId="0" applyFont="1" applyBorder="1" applyAlignment="1">
      <alignment horizontal="right" vertical="center"/>
    </xf>
    <xf numFmtId="0" fontId="21" fillId="0" borderId="48" xfId="0" applyFont="1" applyBorder="1" applyAlignment="1">
      <alignment horizontal="right" vertical="center"/>
    </xf>
    <xf numFmtId="0" fontId="20" fillId="0" borderId="38"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0" fillId="0" borderId="51" xfId="0" applyBorder="1" applyAlignment="1">
      <alignment horizontal="left" vertical="center" wrapText="1"/>
    </xf>
    <xf numFmtId="0" fontId="21" fillId="0" borderId="15" xfId="0" applyFont="1" applyBorder="1" applyAlignment="1">
      <alignment horizontal="right" vertical="center"/>
    </xf>
    <xf numFmtId="0" fontId="0" fillId="0" borderId="2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1" fillId="0" borderId="20" xfId="0" applyFont="1" applyBorder="1" applyAlignment="1">
      <alignment horizontal="right" vertical="center"/>
    </xf>
    <xf numFmtId="0" fontId="21" fillId="0" borderId="54" xfId="0" applyFont="1" applyBorder="1" applyAlignment="1">
      <alignment horizontal="right" vertical="center"/>
    </xf>
    <xf numFmtId="0" fontId="21" fillId="0" borderId="19" xfId="0" applyFont="1" applyBorder="1" applyAlignment="1">
      <alignment horizontal="right" vertical="center"/>
    </xf>
    <xf numFmtId="0" fontId="21" fillId="0" borderId="23" xfId="0" applyFont="1" applyBorder="1" applyAlignment="1">
      <alignment horizontal="righ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6" xfId="0" applyBorder="1">
      <alignment vertical="center"/>
    </xf>
    <xf numFmtId="0" fontId="0" fillId="0" borderId="11" xfId="0" applyBorder="1">
      <alignment vertical="center"/>
    </xf>
    <xf numFmtId="0" fontId="0" fillId="0" borderId="27" xfId="0" applyBorder="1">
      <alignment vertical="center"/>
    </xf>
    <xf numFmtId="0" fontId="0" fillId="0" borderId="51" xfId="0" applyBorder="1">
      <alignment vertical="center"/>
    </xf>
    <xf numFmtId="0" fontId="0" fillId="0" borderId="0" xfId="0">
      <alignment vertical="center"/>
    </xf>
    <xf numFmtId="0" fontId="0" fillId="0" borderId="52" xfId="0" applyBorder="1">
      <alignment vertical="center"/>
    </xf>
    <xf numFmtId="0" fontId="21" fillId="0" borderId="25" xfId="0" applyFont="1" applyBorder="1" applyAlignment="1">
      <alignment horizontal="right" vertical="center"/>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21" fillId="0" borderId="13" xfId="0" applyFont="1" applyBorder="1" applyAlignment="1">
      <alignment horizontal="left" vertical="center"/>
    </xf>
    <xf numFmtId="49" fontId="0" fillId="0" borderId="38" xfId="0" applyNumberFormat="1" applyBorder="1" applyAlignment="1">
      <alignment horizontal="left" vertical="center"/>
    </xf>
    <xf numFmtId="49" fontId="0" fillId="0" borderId="13" xfId="0" applyNumberFormat="1" applyBorder="1" applyAlignment="1">
      <alignment horizontal="left" vertical="center"/>
    </xf>
    <xf numFmtId="49" fontId="21" fillId="0" borderId="13" xfId="0" applyNumberFormat="1" applyFont="1" applyBorder="1" applyAlignment="1">
      <alignment horizontal="left" vertical="center"/>
    </xf>
    <xf numFmtId="0" fontId="42" fillId="0" borderId="0" xfId="44" applyFont="1" applyAlignment="1">
      <alignment horizontal="left" vertical="center"/>
    </xf>
    <xf numFmtId="0" fontId="42" fillId="0" borderId="0" xfId="44" applyFont="1" applyAlignment="1">
      <alignment vertical="center" wrapText="1"/>
    </xf>
    <xf numFmtId="0" fontId="37" fillId="0" borderId="0" xfId="44" applyAlignment="1">
      <alignment vertical="center"/>
    </xf>
    <xf numFmtId="0" fontId="42" fillId="0" borderId="0" xfId="44" applyFont="1" applyAlignment="1">
      <alignment horizontal="left" vertical="center" wrapText="1"/>
    </xf>
    <xf numFmtId="0" fontId="42" fillId="0" borderId="0" xfId="44" applyFont="1" applyAlignment="1">
      <alignment horizontal="right" vertical="center" wrapText="1"/>
    </xf>
    <xf numFmtId="0" fontId="37" fillId="0" borderId="0" xfId="44" applyAlignment="1">
      <alignment horizontal="right" vertical="center"/>
    </xf>
    <xf numFmtId="0" fontId="41" fillId="0" borderId="0" xfId="44" applyFont="1" applyAlignment="1">
      <alignment vertical="center" wrapText="1"/>
    </xf>
    <xf numFmtId="0" fontId="43" fillId="0" borderId="0" xfId="44" applyFont="1" applyAlignment="1">
      <alignment vertical="center" wrapText="1"/>
    </xf>
    <xf numFmtId="0" fontId="42" fillId="0" borderId="0" xfId="44" applyFont="1" applyAlignment="1">
      <alignment vertical="center"/>
    </xf>
    <xf numFmtId="0" fontId="38" fillId="0" borderId="0" xfId="44" applyFont="1" applyAlignment="1">
      <alignment horizontal="center" vertical="center" wrapText="1"/>
    </xf>
    <xf numFmtId="0" fontId="37" fillId="0" borderId="0" xfId="44" applyAlignment="1">
      <alignment horizontal="center" vertical="center"/>
    </xf>
    <xf numFmtId="0" fontId="40" fillId="0" borderId="0" xfId="44" applyFont="1" applyAlignment="1">
      <alignment vertical="center" wrapText="1"/>
    </xf>
    <xf numFmtId="0" fontId="39" fillId="0" borderId="0" xfId="44" applyFont="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ACBABEA8-F569-40F9-9856-4F0902221067}"/>
    <cellStyle name="良い" xfId="6" builtinId="26" customBuiltin="1"/>
  </cellStyles>
  <dxfs count="23">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事務所利用シート!$C$2" lockText="1" noThreeD="1"/>
</file>

<file path=xl/ctrlProps/ctrlProp2.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69850</xdr:rowOff>
        </xdr:from>
        <xdr:to>
          <xdr:col>2</xdr:col>
          <xdr:colOff>177800</xdr:colOff>
          <xdr:row>1</xdr:row>
          <xdr:rowOff>368300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69850</xdr:rowOff>
        </xdr:from>
        <xdr:to>
          <xdr:col>2</xdr:col>
          <xdr:colOff>184150</xdr:colOff>
          <xdr:row>1</xdr:row>
          <xdr:rowOff>374650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2</xdr:col>
      <xdr:colOff>3362325</xdr:colOff>
      <xdr:row>9</xdr:row>
      <xdr:rowOff>7881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b="18761"/>
        <a:stretch/>
      </xdr:blipFill>
      <xdr:spPr>
        <a:xfrm>
          <a:off x="171450" y="1571626"/>
          <a:ext cx="5876925" cy="4650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A1:AP103"/>
  <sheetViews>
    <sheetView tabSelected="1" view="pageBreakPreview" zoomScaleNormal="100" zoomScaleSheetLayoutView="100" workbookViewId="0"/>
  </sheetViews>
  <sheetFormatPr defaultRowHeight="13.5"/>
  <cols>
    <col min="1" max="1" width="2.5" style="45" customWidth="1"/>
    <col min="2" max="2" width="2.5" customWidth="1"/>
    <col min="3" max="3" width="2.5" style="1" customWidth="1"/>
    <col min="4" max="4" width="2.5" customWidth="1"/>
    <col min="5" max="7" width="2.5" style="1" customWidth="1"/>
    <col min="8" max="8" width="2.5" customWidth="1"/>
    <col min="9" max="9" width="2.5" style="1" customWidth="1"/>
    <col min="10" max="10" width="2.5" customWidth="1"/>
    <col min="11" max="11" width="2.5" style="1" customWidth="1"/>
    <col min="12" max="20" width="2.5" customWidth="1"/>
    <col min="21" max="22" width="2.5" style="1" customWidth="1"/>
    <col min="23" max="31" width="2.5" customWidth="1"/>
    <col min="32" max="33" width="2.5" style="1" customWidth="1"/>
    <col min="34" max="34" width="2.5" customWidth="1"/>
    <col min="36" max="36" width="9.5" bestFit="1" customWidth="1"/>
  </cols>
  <sheetData>
    <row r="1" spans="1:42" s="45" customFormat="1" ht="6.5" customHeight="1">
      <c r="A1" s="95"/>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row>
    <row r="2" spans="1:42" s="45" customFormat="1" ht="33.65" customHeight="1">
      <c r="A2" s="95"/>
      <c r="B2" s="271"/>
      <c r="C2" s="271"/>
      <c r="D2" s="272" t="s">
        <v>832</v>
      </c>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4"/>
      <c r="AH2" s="97"/>
    </row>
    <row r="3" spans="1:42" s="45" customFormat="1" ht="5.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42" ht="23.5">
      <c r="A4" s="95"/>
      <c r="B4" s="251" t="s">
        <v>0</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97"/>
      <c r="AI4" s="95"/>
      <c r="AJ4" s="95"/>
      <c r="AK4" s="95"/>
      <c r="AL4" s="95"/>
      <c r="AM4" s="95"/>
      <c r="AN4" s="95"/>
      <c r="AO4" s="95"/>
      <c r="AP4" s="95"/>
    </row>
    <row r="5" spans="1:42">
      <c r="A5" s="95"/>
      <c r="B5" s="90" t="s">
        <v>458</v>
      </c>
      <c r="C5" s="91"/>
      <c r="D5" s="90"/>
      <c r="E5" s="90"/>
      <c r="F5" s="90"/>
      <c r="G5" s="90"/>
      <c r="H5" s="90"/>
      <c r="I5" s="90"/>
      <c r="J5" s="90"/>
      <c r="K5" s="90"/>
      <c r="L5" s="90"/>
      <c r="M5" s="90"/>
      <c r="N5" s="90"/>
      <c r="O5" s="90"/>
      <c r="P5" s="90"/>
      <c r="Q5" s="90"/>
      <c r="R5" s="90"/>
      <c r="S5" s="90"/>
      <c r="T5" s="90"/>
      <c r="U5" s="90"/>
      <c r="V5" s="51" t="s">
        <v>23</v>
      </c>
      <c r="W5" s="252"/>
      <c r="X5" s="253"/>
      <c r="Y5" s="53" t="s">
        <v>7</v>
      </c>
      <c r="Z5" s="252"/>
      <c r="AA5" s="253"/>
      <c r="AB5" s="54" t="s">
        <v>8</v>
      </c>
      <c r="AC5" s="254"/>
      <c r="AD5" s="253"/>
      <c r="AE5" s="54" t="s">
        <v>9</v>
      </c>
      <c r="AF5" s="255" t="s">
        <v>24</v>
      </c>
      <c r="AG5" s="255"/>
      <c r="AH5" s="95"/>
      <c r="AI5" s="95"/>
      <c r="AJ5" s="98"/>
      <c r="AK5" s="95"/>
      <c r="AL5" s="95"/>
      <c r="AM5" s="95"/>
      <c r="AN5" s="95"/>
      <c r="AO5" s="95"/>
      <c r="AP5" s="95"/>
    </row>
    <row r="6" spans="1:42" s="1" customFormat="1" ht="14" thickBot="1">
      <c r="A6" s="95"/>
      <c r="B6" s="90" t="s">
        <v>459</v>
      </c>
      <c r="C6" s="91"/>
      <c r="D6" s="90"/>
      <c r="E6" s="90"/>
      <c r="F6" s="90"/>
      <c r="G6" s="90"/>
      <c r="H6" s="90"/>
      <c r="I6" s="90"/>
      <c r="J6" s="90"/>
      <c r="K6" s="90"/>
      <c r="L6" s="90"/>
      <c r="M6" s="90"/>
      <c r="N6" s="90"/>
      <c r="O6" s="90"/>
      <c r="P6" s="90"/>
      <c r="Q6" s="90"/>
      <c r="R6" s="90"/>
      <c r="S6" s="90"/>
      <c r="T6" s="90"/>
      <c r="U6" s="90"/>
      <c r="V6" s="90"/>
      <c r="W6" s="92"/>
      <c r="X6" s="92"/>
      <c r="Y6" s="93"/>
      <c r="Z6" s="92"/>
      <c r="AA6" s="92"/>
      <c r="AB6" s="93"/>
      <c r="AC6" s="92"/>
      <c r="AD6" s="92"/>
      <c r="AE6" s="93"/>
      <c r="AF6" s="94"/>
      <c r="AG6" s="94"/>
      <c r="AH6" s="95"/>
      <c r="AI6" s="95"/>
      <c r="AJ6" s="98"/>
      <c r="AK6" s="95"/>
      <c r="AL6" s="95"/>
      <c r="AM6" s="95"/>
      <c r="AN6" s="95"/>
      <c r="AO6" s="95"/>
      <c r="AP6" s="95"/>
    </row>
    <row r="7" spans="1:42" ht="13.5" customHeight="1">
      <c r="A7" s="95"/>
      <c r="B7" s="279"/>
      <c r="C7" s="280"/>
      <c r="D7" s="281"/>
      <c r="E7" s="225" t="s">
        <v>2</v>
      </c>
      <c r="F7" s="225"/>
      <c r="G7" s="225"/>
      <c r="H7" s="225"/>
      <c r="I7" s="225"/>
      <c r="J7" s="225"/>
      <c r="K7" s="225"/>
      <c r="L7" s="225"/>
      <c r="M7" s="225" t="s">
        <v>11</v>
      </c>
      <c r="N7" s="225"/>
      <c r="O7" s="225"/>
      <c r="P7" s="225"/>
      <c r="Q7" s="225"/>
      <c r="R7" s="225"/>
      <c r="S7" s="225"/>
      <c r="T7" s="225"/>
      <c r="U7" s="225" t="s">
        <v>20</v>
      </c>
      <c r="V7" s="225"/>
      <c r="W7" s="226"/>
      <c r="X7" s="226"/>
      <c r="Y7" s="226"/>
      <c r="Z7" s="226"/>
      <c r="AA7" s="226"/>
      <c r="AB7" s="226"/>
      <c r="AC7" s="239" t="s">
        <v>946</v>
      </c>
      <c r="AD7" s="240"/>
      <c r="AE7" s="240"/>
      <c r="AF7" s="240"/>
      <c r="AG7" s="241"/>
      <c r="AH7" s="95"/>
      <c r="AI7" s="95"/>
      <c r="AJ7" s="95"/>
      <c r="AK7" s="95"/>
      <c r="AL7" s="95"/>
      <c r="AM7" s="95"/>
      <c r="AN7" s="95"/>
      <c r="AO7" s="95"/>
      <c r="AP7" s="95"/>
    </row>
    <row r="8" spans="1:42">
      <c r="A8" s="95"/>
      <c r="B8" s="278" t="s">
        <v>5</v>
      </c>
      <c r="C8" s="175"/>
      <c r="D8" s="176"/>
      <c r="E8" s="187"/>
      <c r="F8" s="187"/>
      <c r="G8" s="187"/>
      <c r="H8" s="187"/>
      <c r="I8" s="187"/>
      <c r="J8" s="187"/>
      <c r="K8" s="187"/>
      <c r="L8" s="187"/>
      <c r="M8" s="187"/>
      <c r="N8" s="187"/>
      <c r="O8" s="187"/>
      <c r="P8" s="187"/>
      <c r="Q8" s="187"/>
      <c r="R8" s="187"/>
      <c r="S8" s="187"/>
      <c r="T8" s="187"/>
      <c r="U8" s="144" t="s">
        <v>13</v>
      </c>
      <c r="V8" s="144"/>
      <c r="W8" s="228"/>
      <c r="X8" s="228"/>
      <c r="Y8" s="228"/>
      <c r="Z8" s="228"/>
      <c r="AA8" s="228"/>
      <c r="AB8" s="228"/>
      <c r="AC8" s="242"/>
      <c r="AD8" s="242"/>
      <c r="AE8" s="242"/>
      <c r="AF8" s="242"/>
      <c r="AG8" s="243"/>
      <c r="AH8" s="95"/>
      <c r="AI8" s="95"/>
      <c r="AJ8" s="95"/>
      <c r="AK8" s="95"/>
      <c r="AL8" s="95"/>
      <c r="AM8" s="95"/>
      <c r="AN8" s="95"/>
      <c r="AO8" s="95"/>
      <c r="AP8" s="95"/>
    </row>
    <row r="9" spans="1:42" ht="15.4" customHeight="1">
      <c r="A9" s="95"/>
      <c r="B9" s="278" t="s">
        <v>3</v>
      </c>
      <c r="C9" s="175"/>
      <c r="D9" s="176"/>
      <c r="E9" s="187"/>
      <c r="F9" s="187"/>
      <c r="G9" s="187"/>
      <c r="H9" s="187"/>
      <c r="I9" s="187"/>
      <c r="J9" s="187"/>
      <c r="K9" s="187"/>
      <c r="L9" s="187"/>
      <c r="M9" s="187"/>
      <c r="N9" s="187"/>
      <c r="O9" s="187"/>
      <c r="P9" s="187"/>
      <c r="Q9" s="187"/>
      <c r="R9" s="187"/>
      <c r="S9" s="187"/>
      <c r="T9" s="187"/>
      <c r="U9" s="144" t="s">
        <v>14</v>
      </c>
      <c r="V9" s="144"/>
      <c r="W9" s="228"/>
      <c r="X9" s="228"/>
      <c r="Y9" s="228"/>
      <c r="Z9" s="228"/>
      <c r="AA9" s="228"/>
      <c r="AB9" s="228"/>
      <c r="AC9" s="242"/>
      <c r="AD9" s="242"/>
      <c r="AE9" s="242"/>
      <c r="AF9" s="242"/>
      <c r="AG9" s="243"/>
      <c r="AH9" s="95"/>
      <c r="AI9" s="95"/>
      <c r="AJ9" s="95"/>
      <c r="AK9" s="95"/>
      <c r="AL9" s="95"/>
      <c r="AM9" s="95"/>
      <c r="AN9" s="95"/>
      <c r="AO9" s="95"/>
      <c r="AP9" s="95"/>
    </row>
    <row r="10" spans="1:42">
      <c r="A10" s="95"/>
      <c r="B10" s="278" t="s">
        <v>1</v>
      </c>
      <c r="C10" s="175"/>
      <c r="D10" s="176"/>
      <c r="E10" s="187"/>
      <c r="F10" s="187"/>
      <c r="G10" s="187"/>
      <c r="H10" s="187"/>
      <c r="I10" s="187"/>
      <c r="J10" s="187"/>
      <c r="K10" s="187"/>
      <c r="L10" s="187"/>
      <c r="M10" s="187"/>
      <c r="N10" s="187"/>
      <c r="O10" s="187"/>
      <c r="P10" s="187"/>
      <c r="Q10" s="187"/>
      <c r="R10" s="187"/>
      <c r="S10" s="187"/>
      <c r="T10" s="187"/>
      <c r="U10" s="238" t="s">
        <v>12</v>
      </c>
      <c r="V10" s="238"/>
      <c r="W10" s="238"/>
      <c r="X10" s="238"/>
      <c r="Y10" s="238"/>
      <c r="Z10" s="238"/>
      <c r="AA10" s="238"/>
      <c r="AB10" s="238"/>
      <c r="AC10" s="242"/>
      <c r="AD10" s="242"/>
      <c r="AE10" s="242"/>
      <c r="AF10" s="242"/>
      <c r="AG10" s="243"/>
      <c r="AH10" s="95"/>
      <c r="AI10" s="95"/>
      <c r="AJ10" s="95"/>
      <c r="AK10" s="95"/>
      <c r="AL10" s="95"/>
      <c r="AM10" s="95"/>
      <c r="AN10" s="95"/>
      <c r="AO10" s="95"/>
      <c r="AP10" s="95"/>
    </row>
    <row r="11" spans="1:42">
      <c r="A11" s="95"/>
      <c r="B11" s="278" t="s">
        <v>4</v>
      </c>
      <c r="C11" s="175"/>
      <c r="D11" s="176"/>
      <c r="E11" s="127"/>
      <c r="F11" s="147"/>
      <c r="G11" s="54" t="s">
        <v>7</v>
      </c>
      <c r="H11" s="223"/>
      <c r="I11" s="224"/>
      <c r="J11" s="55" t="s">
        <v>8</v>
      </c>
      <c r="K11" s="127"/>
      <c r="L11" s="252"/>
      <c r="M11" s="55" t="s">
        <v>9</v>
      </c>
      <c r="N11" s="264" t="str">
        <f>IFERROR(DATEDIF(DATE($E$11,$H$11,$K$11),DATE($W$5,$Z$5,$AC$5),"Y"),"###")</f>
        <v>###</v>
      </c>
      <c r="O11" s="265"/>
      <c r="P11" s="3" t="s">
        <v>10</v>
      </c>
      <c r="Q11" s="266" t="s">
        <v>6</v>
      </c>
      <c r="R11" s="267"/>
      <c r="S11" s="268" t="s">
        <v>461</v>
      </c>
      <c r="T11" s="269"/>
      <c r="U11" s="227"/>
      <c r="V11" s="227"/>
      <c r="W11" s="227"/>
      <c r="X11" s="227"/>
      <c r="Y11" s="227"/>
      <c r="Z11" s="227"/>
      <c r="AA11" s="227"/>
      <c r="AB11" s="227"/>
      <c r="AC11" s="242"/>
      <c r="AD11" s="242"/>
      <c r="AE11" s="242"/>
      <c r="AF11" s="242"/>
      <c r="AG11" s="243"/>
      <c r="AH11" s="95"/>
      <c r="AI11" s="95"/>
      <c r="AJ11" s="98"/>
      <c r="AK11" s="95"/>
      <c r="AL11" s="95"/>
      <c r="AM11" s="95"/>
      <c r="AN11" s="95"/>
      <c r="AO11" s="95"/>
      <c r="AP11" s="95"/>
    </row>
    <row r="12" spans="1:42">
      <c r="A12" s="95"/>
      <c r="B12" s="200" t="s">
        <v>15</v>
      </c>
      <c r="C12" s="144"/>
      <c r="D12" s="144"/>
      <c r="E12" s="52" t="s">
        <v>16</v>
      </c>
      <c r="F12" s="244"/>
      <c r="G12" s="244"/>
      <c r="H12" s="244"/>
      <c r="I12" s="244"/>
      <c r="J12" s="245"/>
      <c r="K12" s="246"/>
      <c r="L12" s="246"/>
      <c r="M12" s="246"/>
      <c r="N12" s="246"/>
      <c r="O12" s="246"/>
      <c r="P12" s="246"/>
      <c r="Q12" s="246"/>
      <c r="R12" s="246"/>
      <c r="S12" s="246"/>
      <c r="T12" s="247"/>
      <c r="U12" s="238" t="s">
        <v>21</v>
      </c>
      <c r="V12" s="238"/>
      <c r="W12" s="238"/>
      <c r="X12" s="238"/>
      <c r="Y12" s="238"/>
      <c r="Z12" s="238"/>
      <c r="AA12" s="201" t="s">
        <v>460</v>
      </c>
      <c r="AB12" s="201"/>
      <c r="AC12" s="242"/>
      <c r="AD12" s="242"/>
      <c r="AE12" s="242"/>
      <c r="AF12" s="242"/>
      <c r="AG12" s="243"/>
      <c r="AH12" s="95"/>
      <c r="AI12" s="95"/>
      <c r="AJ12" s="95"/>
      <c r="AK12" s="95"/>
      <c r="AL12" s="95"/>
      <c r="AM12" s="95"/>
      <c r="AN12" s="95"/>
      <c r="AO12" s="95"/>
      <c r="AP12" s="95"/>
    </row>
    <row r="13" spans="1:42" ht="28.15" customHeight="1">
      <c r="A13" s="95"/>
      <c r="B13" s="200"/>
      <c r="C13" s="144"/>
      <c r="D13" s="144"/>
      <c r="E13" s="261"/>
      <c r="F13" s="261"/>
      <c r="G13" s="261"/>
      <c r="H13" s="261"/>
      <c r="I13" s="261"/>
      <c r="J13" s="261"/>
      <c r="K13" s="261"/>
      <c r="L13" s="261"/>
      <c r="M13" s="261"/>
      <c r="N13" s="261"/>
      <c r="O13" s="261"/>
      <c r="P13" s="261"/>
      <c r="Q13" s="261"/>
      <c r="R13" s="261"/>
      <c r="S13" s="261"/>
      <c r="T13" s="261"/>
      <c r="U13" s="238" t="s">
        <v>18</v>
      </c>
      <c r="V13" s="238"/>
      <c r="W13" s="238"/>
      <c r="X13" s="238"/>
      <c r="Y13" s="201" t="s">
        <v>460</v>
      </c>
      <c r="Z13" s="201"/>
      <c r="AA13" s="201"/>
      <c r="AB13" s="201"/>
      <c r="AC13" s="201"/>
      <c r="AD13" s="201"/>
      <c r="AE13" s="201"/>
      <c r="AF13" s="201"/>
      <c r="AG13" s="202"/>
      <c r="AH13" s="95"/>
      <c r="AI13" s="95"/>
      <c r="AJ13" s="95"/>
      <c r="AK13" s="95"/>
      <c r="AL13" s="95"/>
      <c r="AM13" s="95"/>
      <c r="AN13" s="95"/>
      <c r="AO13" s="95"/>
      <c r="AP13" s="95"/>
    </row>
    <row r="14" spans="1:42" ht="14" thickBot="1">
      <c r="A14" s="95"/>
      <c r="B14" s="277" t="s">
        <v>17</v>
      </c>
      <c r="C14" s="177"/>
      <c r="D14" s="178"/>
      <c r="E14" s="262"/>
      <c r="F14" s="263"/>
      <c r="G14" s="263"/>
      <c r="H14" s="263"/>
      <c r="I14" s="263"/>
      <c r="J14" s="263"/>
      <c r="K14" s="263"/>
      <c r="L14" s="263"/>
      <c r="M14" s="263"/>
      <c r="N14" s="263"/>
      <c r="O14" s="263"/>
      <c r="P14" s="263"/>
      <c r="Q14" s="263"/>
      <c r="R14" s="263"/>
      <c r="S14" s="263"/>
      <c r="T14" s="263"/>
      <c r="U14" s="256" t="s">
        <v>19</v>
      </c>
      <c r="V14" s="256"/>
      <c r="W14" s="256"/>
      <c r="X14" s="256"/>
      <c r="Y14" s="161"/>
      <c r="Z14" s="257"/>
      <c r="AA14" s="56" t="s">
        <v>7</v>
      </c>
      <c r="AB14" s="258"/>
      <c r="AC14" s="259"/>
      <c r="AD14" s="57" t="s">
        <v>8</v>
      </c>
      <c r="AE14" s="260"/>
      <c r="AF14" s="259"/>
      <c r="AG14" s="6" t="s">
        <v>9</v>
      </c>
      <c r="AH14" s="95"/>
      <c r="AI14" s="95"/>
      <c r="AJ14" s="95"/>
      <c r="AK14" s="95"/>
      <c r="AL14" s="95"/>
      <c r="AM14" s="95"/>
      <c r="AN14" s="95"/>
      <c r="AO14" s="95"/>
      <c r="AP14" s="95"/>
    </row>
    <row r="15" spans="1:42">
      <c r="A15" s="95"/>
      <c r="B15" s="32" t="s">
        <v>22</v>
      </c>
      <c r="AH15" s="95"/>
      <c r="AI15" s="95"/>
      <c r="AJ15" s="95"/>
      <c r="AK15" s="95"/>
      <c r="AL15" s="95"/>
      <c r="AM15" s="95"/>
      <c r="AN15" s="95"/>
      <c r="AO15" s="95"/>
      <c r="AP15" s="95"/>
    </row>
    <row r="16" spans="1:42" ht="6.4" customHeight="1" thickBot="1">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row>
    <row r="17" spans="1:42">
      <c r="A17" s="95"/>
      <c r="B17" s="198" t="s">
        <v>40</v>
      </c>
      <c r="C17" s="199"/>
      <c r="D17" s="199"/>
      <c r="E17" s="207" t="s">
        <v>545</v>
      </c>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9"/>
      <c r="AH17" s="95"/>
      <c r="AI17" s="95"/>
      <c r="AJ17" s="95"/>
      <c r="AK17" s="95"/>
      <c r="AL17" s="95"/>
      <c r="AM17" s="95"/>
      <c r="AN17" s="95"/>
      <c r="AO17" s="95"/>
      <c r="AP17" s="95"/>
    </row>
    <row r="18" spans="1:42">
      <c r="A18" s="95"/>
      <c r="B18" s="200" t="s">
        <v>41</v>
      </c>
      <c r="C18" s="144"/>
      <c r="D18" s="144"/>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2"/>
      <c r="AH18" s="95"/>
      <c r="AI18" s="95"/>
      <c r="AJ18" s="95"/>
      <c r="AK18" s="95"/>
      <c r="AL18" s="95"/>
      <c r="AM18" s="95"/>
      <c r="AN18" s="95"/>
      <c r="AO18" s="95"/>
      <c r="AP18" s="95"/>
    </row>
    <row r="19" spans="1:42" ht="14" thickBot="1">
      <c r="A19" s="95"/>
      <c r="B19" s="197" t="s">
        <v>42</v>
      </c>
      <c r="C19" s="196"/>
      <c r="D19" s="196"/>
      <c r="E19" s="196" t="s">
        <v>43</v>
      </c>
      <c r="F19" s="196"/>
      <c r="G19" s="196"/>
      <c r="H19" s="203"/>
      <c r="I19" s="204"/>
      <c r="J19" s="204"/>
      <c r="K19" s="204"/>
      <c r="L19" s="204"/>
      <c r="M19" s="204"/>
      <c r="N19" s="204"/>
      <c r="O19" s="204"/>
      <c r="P19" s="206"/>
      <c r="Q19" s="185" t="s">
        <v>44</v>
      </c>
      <c r="R19" s="177"/>
      <c r="S19" s="177"/>
      <c r="T19" s="177"/>
      <c r="U19" s="177"/>
      <c r="V19" s="178"/>
      <c r="W19" s="203"/>
      <c r="X19" s="204"/>
      <c r="Y19" s="204"/>
      <c r="Z19" s="204"/>
      <c r="AA19" s="204"/>
      <c r="AB19" s="204"/>
      <c r="AC19" s="204"/>
      <c r="AD19" s="204"/>
      <c r="AE19" s="204"/>
      <c r="AF19" s="204"/>
      <c r="AG19" s="205"/>
      <c r="AH19" s="95"/>
      <c r="AI19" s="95"/>
      <c r="AJ19" s="95"/>
      <c r="AK19" s="95"/>
      <c r="AL19" s="95"/>
      <c r="AM19" s="95"/>
      <c r="AN19" s="95"/>
      <c r="AO19" s="95"/>
      <c r="AP19" s="95"/>
    </row>
    <row r="20" spans="1:42" ht="7.5" customHeight="1">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row>
    <row r="21" spans="1:42" ht="22" thickBot="1">
      <c r="A21" s="95"/>
      <c r="B21" s="4" t="s">
        <v>26</v>
      </c>
      <c r="C21" s="4"/>
      <c r="D21" s="95"/>
      <c r="E21" s="270" t="s" ph="1">
        <v>25</v>
      </c>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95"/>
      <c r="AI21" s="95"/>
      <c r="AJ21" s="95"/>
      <c r="AK21" s="95"/>
      <c r="AL21" s="95"/>
      <c r="AM21" s="95"/>
      <c r="AN21" s="95"/>
      <c r="AO21" s="95"/>
      <c r="AP21" s="95"/>
    </row>
    <row r="22" spans="1:42">
      <c r="A22" s="95"/>
      <c r="B22" s="218" t="s">
        <v>27</v>
      </c>
      <c r="C22" s="219"/>
      <c r="D22" s="219"/>
      <c r="E22" s="232"/>
      <c r="F22" s="233"/>
      <c r="G22" s="233"/>
      <c r="H22" s="233"/>
      <c r="I22" s="233"/>
      <c r="J22" s="233"/>
      <c r="K22" s="233"/>
      <c r="L22" s="233"/>
      <c r="M22" s="233"/>
      <c r="N22" s="233"/>
      <c r="O22" s="233"/>
      <c r="P22" s="233"/>
      <c r="Q22" s="233"/>
      <c r="R22" s="233"/>
      <c r="S22" s="233"/>
      <c r="T22" s="233"/>
      <c r="U22" s="233"/>
      <c r="V22" s="233"/>
      <c r="W22" s="234"/>
      <c r="X22" s="222"/>
      <c r="Y22" s="222"/>
      <c r="Z22" s="9" t="s">
        <v>7</v>
      </c>
      <c r="AA22" s="222"/>
      <c r="AB22" s="222"/>
      <c r="AC22" s="9" t="s">
        <v>8</v>
      </c>
      <c r="AD22" s="248" t="s">
        <v>51</v>
      </c>
      <c r="AE22" s="249"/>
      <c r="AF22" s="249"/>
      <c r="AG22" s="250"/>
      <c r="AH22" s="95"/>
      <c r="AI22" s="95"/>
      <c r="AJ22" s="95"/>
      <c r="AK22" s="95"/>
      <c r="AL22" s="95"/>
      <c r="AM22" s="95"/>
      <c r="AN22" s="95"/>
      <c r="AO22" s="95"/>
      <c r="AP22" s="95"/>
    </row>
    <row r="23" spans="1:42">
      <c r="A23" s="95"/>
      <c r="B23" s="220"/>
      <c r="C23" s="221"/>
      <c r="D23" s="221"/>
      <c r="E23" s="235"/>
      <c r="F23" s="236"/>
      <c r="G23" s="236"/>
      <c r="H23" s="236"/>
      <c r="I23" s="236"/>
      <c r="J23" s="236"/>
      <c r="K23" s="236"/>
      <c r="L23" s="236"/>
      <c r="M23" s="236"/>
      <c r="N23" s="236"/>
      <c r="O23" s="236"/>
      <c r="P23" s="236"/>
      <c r="Q23" s="236"/>
      <c r="R23" s="236"/>
      <c r="S23" s="236"/>
      <c r="T23" s="236"/>
      <c r="U23" s="236"/>
      <c r="V23" s="236"/>
      <c r="W23" s="237"/>
      <c r="X23" s="127"/>
      <c r="Y23" s="127"/>
      <c r="Z23" s="8" t="s">
        <v>7</v>
      </c>
      <c r="AA23" s="127"/>
      <c r="AB23" s="127"/>
      <c r="AC23" s="8" t="s">
        <v>8</v>
      </c>
      <c r="AD23" s="193" t="s">
        <v>53</v>
      </c>
      <c r="AE23" s="194"/>
      <c r="AF23" s="194"/>
      <c r="AG23" s="195"/>
      <c r="AH23" s="95"/>
      <c r="AI23" s="95"/>
      <c r="AJ23" s="95"/>
      <c r="AK23" s="95"/>
      <c r="AL23" s="95"/>
      <c r="AM23" s="95"/>
      <c r="AN23" s="95"/>
      <c r="AO23" s="95"/>
      <c r="AP23" s="95"/>
    </row>
    <row r="24" spans="1:42">
      <c r="A24" s="95"/>
      <c r="B24" s="191" t="s">
        <v>604</v>
      </c>
      <c r="C24" s="192"/>
      <c r="D24" s="192"/>
      <c r="E24" s="282"/>
      <c r="F24" s="283"/>
      <c r="G24" s="283"/>
      <c r="H24" s="283"/>
      <c r="I24" s="283"/>
      <c r="J24" s="283"/>
      <c r="K24" s="283"/>
      <c r="L24" s="283"/>
      <c r="M24" s="283"/>
      <c r="N24" s="283"/>
      <c r="O24" s="283"/>
      <c r="P24" s="283"/>
      <c r="Q24" s="283"/>
      <c r="R24" s="283"/>
      <c r="S24" s="283"/>
      <c r="T24" s="283"/>
      <c r="U24" s="283"/>
      <c r="V24" s="283"/>
      <c r="W24" s="284"/>
      <c r="X24" s="127"/>
      <c r="Y24" s="127"/>
      <c r="Z24" s="8" t="s">
        <v>7</v>
      </c>
      <c r="AA24" s="127"/>
      <c r="AB24" s="127"/>
      <c r="AC24" s="8" t="s">
        <v>8</v>
      </c>
      <c r="AD24" s="193" t="s">
        <v>519</v>
      </c>
      <c r="AE24" s="194"/>
      <c r="AF24" s="194"/>
      <c r="AG24" s="195"/>
      <c r="AH24" s="97"/>
      <c r="AI24" s="95"/>
      <c r="AJ24" s="95"/>
      <c r="AK24" s="95"/>
      <c r="AL24" s="95"/>
      <c r="AM24" s="95"/>
      <c r="AN24" s="95"/>
      <c r="AO24" s="95"/>
      <c r="AP24" s="95"/>
    </row>
    <row r="25" spans="1:42">
      <c r="A25" s="95"/>
      <c r="B25" s="191"/>
      <c r="C25" s="192"/>
      <c r="D25" s="192"/>
      <c r="E25" s="168"/>
      <c r="F25" s="169"/>
      <c r="G25" s="169"/>
      <c r="H25" s="169"/>
      <c r="I25" s="169"/>
      <c r="J25" s="169"/>
      <c r="K25" s="169"/>
      <c r="L25" s="169"/>
      <c r="M25" s="169"/>
      <c r="N25" s="169"/>
      <c r="O25" s="169"/>
      <c r="P25" s="169"/>
      <c r="Q25" s="169"/>
      <c r="R25" s="169"/>
      <c r="S25" s="169"/>
      <c r="T25" s="169"/>
      <c r="U25" s="169"/>
      <c r="V25" s="169"/>
      <c r="W25" s="170"/>
      <c r="X25" s="127"/>
      <c r="Y25" s="127"/>
      <c r="Z25" s="8" t="s">
        <v>7</v>
      </c>
      <c r="AA25" s="127"/>
      <c r="AB25" s="127"/>
      <c r="AC25" s="8" t="s">
        <v>8</v>
      </c>
      <c r="AD25" s="193" t="s">
        <v>519</v>
      </c>
      <c r="AE25" s="194"/>
      <c r="AF25" s="194"/>
      <c r="AG25" s="195"/>
      <c r="AH25" s="99"/>
      <c r="AI25" s="95"/>
      <c r="AJ25" s="95"/>
      <c r="AK25" s="95"/>
      <c r="AL25" s="95"/>
      <c r="AM25" s="95"/>
      <c r="AN25" s="95"/>
      <c r="AO25" s="95"/>
      <c r="AP25" s="95"/>
    </row>
    <row r="26" spans="1:42" s="1" customFormat="1">
      <c r="A26" s="95"/>
      <c r="B26" s="210" t="s">
        <v>519</v>
      </c>
      <c r="C26" s="211"/>
      <c r="D26" s="211"/>
      <c r="E26" s="212"/>
      <c r="F26" s="213"/>
      <c r="G26" s="213"/>
      <c r="H26" s="213"/>
      <c r="I26" s="213"/>
      <c r="J26" s="213"/>
      <c r="K26" s="213"/>
      <c r="L26" s="213"/>
      <c r="M26" s="213"/>
      <c r="N26" s="213"/>
      <c r="O26" s="213"/>
      <c r="P26" s="213"/>
      <c r="Q26" s="213"/>
      <c r="R26" s="213"/>
      <c r="S26" s="213"/>
      <c r="T26" s="213"/>
      <c r="U26" s="213"/>
      <c r="V26" s="213"/>
      <c r="W26" s="214"/>
      <c r="X26" s="127"/>
      <c r="Y26" s="127"/>
      <c r="Z26" s="8" t="s">
        <v>7</v>
      </c>
      <c r="AA26" s="127"/>
      <c r="AB26" s="127"/>
      <c r="AC26" s="8" t="s">
        <v>8</v>
      </c>
      <c r="AD26" s="193" t="s">
        <v>519</v>
      </c>
      <c r="AE26" s="194"/>
      <c r="AF26" s="194"/>
      <c r="AG26" s="195"/>
      <c r="AH26" s="99"/>
      <c r="AI26" s="95"/>
      <c r="AJ26" s="95"/>
      <c r="AK26" s="95"/>
      <c r="AL26" s="95"/>
      <c r="AM26" s="95"/>
      <c r="AN26" s="95"/>
      <c r="AO26" s="95"/>
      <c r="AP26" s="95"/>
    </row>
    <row r="27" spans="1:42" s="1" customFormat="1">
      <c r="A27" s="95"/>
      <c r="B27" s="210"/>
      <c r="C27" s="211"/>
      <c r="D27" s="211"/>
      <c r="E27" s="215"/>
      <c r="F27" s="216"/>
      <c r="G27" s="216"/>
      <c r="H27" s="216"/>
      <c r="I27" s="216"/>
      <c r="J27" s="216"/>
      <c r="K27" s="216"/>
      <c r="L27" s="216"/>
      <c r="M27" s="216"/>
      <c r="N27" s="216"/>
      <c r="O27" s="216"/>
      <c r="P27" s="216"/>
      <c r="Q27" s="216"/>
      <c r="R27" s="216"/>
      <c r="S27" s="216"/>
      <c r="T27" s="216"/>
      <c r="U27" s="216"/>
      <c r="V27" s="216"/>
      <c r="W27" s="217"/>
      <c r="X27" s="127"/>
      <c r="Y27" s="127"/>
      <c r="Z27" s="8" t="s">
        <v>7</v>
      </c>
      <c r="AA27" s="127"/>
      <c r="AB27" s="127"/>
      <c r="AC27" s="8" t="s">
        <v>8</v>
      </c>
      <c r="AD27" s="193" t="s">
        <v>519</v>
      </c>
      <c r="AE27" s="194"/>
      <c r="AF27" s="194"/>
      <c r="AG27" s="195"/>
      <c r="AH27" s="99"/>
      <c r="AI27" s="95"/>
      <c r="AJ27" s="95"/>
      <c r="AK27" s="95"/>
      <c r="AL27" s="95"/>
      <c r="AM27" s="95"/>
      <c r="AN27" s="95"/>
      <c r="AO27" s="95"/>
      <c r="AP27" s="95"/>
    </row>
    <row r="28" spans="1:42" s="1" customFormat="1">
      <c r="A28" s="95"/>
      <c r="B28" s="210" t="s">
        <v>519</v>
      </c>
      <c r="C28" s="211"/>
      <c r="D28" s="211"/>
      <c r="E28" s="212"/>
      <c r="F28" s="213"/>
      <c r="G28" s="213"/>
      <c r="H28" s="213"/>
      <c r="I28" s="213"/>
      <c r="J28" s="213"/>
      <c r="K28" s="213"/>
      <c r="L28" s="213"/>
      <c r="M28" s="213"/>
      <c r="N28" s="213"/>
      <c r="O28" s="213"/>
      <c r="P28" s="213"/>
      <c r="Q28" s="213"/>
      <c r="R28" s="213"/>
      <c r="S28" s="213"/>
      <c r="T28" s="213"/>
      <c r="U28" s="213"/>
      <c r="V28" s="213"/>
      <c r="W28" s="214"/>
      <c r="X28" s="127"/>
      <c r="Y28" s="127"/>
      <c r="Z28" s="8" t="s">
        <v>7</v>
      </c>
      <c r="AA28" s="127"/>
      <c r="AB28" s="127"/>
      <c r="AC28" s="8" t="s">
        <v>8</v>
      </c>
      <c r="AD28" s="193" t="s">
        <v>519</v>
      </c>
      <c r="AE28" s="194"/>
      <c r="AF28" s="194"/>
      <c r="AG28" s="195"/>
      <c r="AH28" s="99"/>
      <c r="AI28" s="95"/>
      <c r="AJ28" s="95"/>
      <c r="AK28" s="95"/>
      <c r="AL28" s="95"/>
      <c r="AM28" s="95"/>
      <c r="AN28" s="95"/>
      <c r="AO28" s="95"/>
      <c r="AP28" s="95"/>
    </row>
    <row r="29" spans="1:42" s="1" customFormat="1">
      <c r="A29" s="95"/>
      <c r="B29" s="210"/>
      <c r="C29" s="211"/>
      <c r="D29" s="211"/>
      <c r="E29" s="215"/>
      <c r="F29" s="216"/>
      <c r="G29" s="216"/>
      <c r="H29" s="216"/>
      <c r="I29" s="216"/>
      <c r="J29" s="216"/>
      <c r="K29" s="216"/>
      <c r="L29" s="216"/>
      <c r="M29" s="216"/>
      <c r="N29" s="216"/>
      <c r="O29" s="216"/>
      <c r="P29" s="216"/>
      <c r="Q29" s="216"/>
      <c r="R29" s="216"/>
      <c r="S29" s="216"/>
      <c r="T29" s="216"/>
      <c r="U29" s="216"/>
      <c r="V29" s="216"/>
      <c r="W29" s="217"/>
      <c r="X29" s="127"/>
      <c r="Y29" s="127"/>
      <c r="Z29" s="8" t="s">
        <v>7</v>
      </c>
      <c r="AA29" s="127"/>
      <c r="AB29" s="127"/>
      <c r="AC29" s="8" t="s">
        <v>8</v>
      </c>
      <c r="AD29" s="193" t="s">
        <v>519</v>
      </c>
      <c r="AE29" s="194"/>
      <c r="AF29" s="194"/>
      <c r="AG29" s="195"/>
      <c r="AH29" s="99"/>
      <c r="AI29" s="95"/>
      <c r="AJ29" s="95"/>
      <c r="AK29" s="95"/>
      <c r="AL29" s="95"/>
      <c r="AM29" s="95"/>
      <c r="AN29" s="95"/>
      <c r="AO29" s="95"/>
      <c r="AP29" s="95"/>
    </row>
    <row r="30" spans="1:42" s="1" customFormat="1" ht="14.25" customHeight="1">
      <c r="A30" s="95"/>
      <c r="B30" s="191" t="s">
        <v>603</v>
      </c>
      <c r="C30" s="192"/>
      <c r="D30" s="192"/>
      <c r="E30" s="168"/>
      <c r="F30" s="169"/>
      <c r="G30" s="169"/>
      <c r="H30" s="169"/>
      <c r="I30" s="169"/>
      <c r="J30" s="169"/>
      <c r="K30" s="169"/>
      <c r="L30" s="169"/>
      <c r="M30" s="169"/>
      <c r="N30" s="169"/>
      <c r="O30" s="169"/>
      <c r="P30" s="169"/>
      <c r="Q30" s="169"/>
      <c r="R30" s="169"/>
      <c r="S30" s="169"/>
      <c r="T30" s="169"/>
      <c r="U30" s="169"/>
      <c r="V30" s="169"/>
      <c r="W30" s="170"/>
      <c r="X30" s="127"/>
      <c r="Y30" s="127"/>
      <c r="Z30" s="8" t="s">
        <v>7</v>
      </c>
      <c r="AA30" s="127"/>
      <c r="AB30" s="127"/>
      <c r="AC30" s="8" t="s">
        <v>8</v>
      </c>
      <c r="AD30" s="193" t="s">
        <v>519</v>
      </c>
      <c r="AE30" s="194"/>
      <c r="AF30" s="194"/>
      <c r="AG30" s="195"/>
      <c r="AH30" s="99"/>
      <c r="AI30" s="95"/>
      <c r="AJ30" s="95"/>
      <c r="AK30" s="95"/>
      <c r="AL30" s="95"/>
      <c r="AM30" s="95"/>
      <c r="AN30" s="95"/>
      <c r="AO30" s="95"/>
      <c r="AP30" s="95"/>
    </row>
    <row r="31" spans="1:42" s="1" customFormat="1">
      <c r="A31" s="95"/>
      <c r="B31" s="191"/>
      <c r="C31" s="192"/>
      <c r="D31" s="192"/>
      <c r="E31" s="171"/>
      <c r="F31" s="172"/>
      <c r="G31" s="172"/>
      <c r="H31" s="172"/>
      <c r="I31" s="172"/>
      <c r="J31" s="172"/>
      <c r="K31" s="172"/>
      <c r="L31" s="172"/>
      <c r="M31" s="172"/>
      <c r="N31" s="172"/>
      <c r="O31" s="172"/>
      <c r="P31" s="172"/>
      <c r="Q31" s="172"/>
      <c r="R31" s="172"/>
      <c r="S31" s="172"/>
      <c r="T31" s="172"/>
      <c r="U31" s="172"/>
      <c r="V31" s="172"/>
      <c r="W31" s="173"/>
      <c r="X31" s="127"/>
      <c r="Y31" s="127"/>
      <c r="Z31" s="8" t="s">
        <v>7</v>
      </c>
      <c r="AA31" s="127"/>
      <c r="AB31" s="127"/>
      <c r="AC31" s="8" t="s">
        <v>8</v>
      </c>
      <c r="AD31" s="193" t="s">
        <v>519</v>
      </c>
      <c r="AE31" s="194"/>
      <c r="AF31" s="194"/>
      <c r="AG31" s="195"/>
      <c r="AH31" s="99"/>
      <c r="AI31" s="95"/>
      <c r="AJ31" s="95"/>
      <c r="AK31" s="95"/>
      <c r="AL31" s="95"/>
      <c r="AM31" s="95"/>
      <c r="AN31" s="95"/>
      <c r="AO31" s="95"/>
      <c r="AP31" s="95"/>
    </row>
    <row r="32" spans="1:42" s="1" customFormat="1" ht="14.25" customHeight="1">
      <c r="A32" s="95"/>
      <c r="B32" s="191" t="s">
        <v>605</v>
      </c>
      <c r="C32" s="192"/>
      <c r="D32" s="192"/>
      <c r="E32" s="168"/>
      <c r="F32" s="169"/>
      <c r="G32" s="169"/>
      <c r="H32" s="169"/>
      <c r="I32" s="169"/>
      <c r="J32" s="169"/>
      <c r="K32" s="169"/>
      <c r="L32" s="169"/>
      <c r="M32" s="169"/>
      <c r="N32" s="169"/>
      <c r="O32" s="169"/>
      <c r="P32" s="169"/>
      <c r="Q32" s="169"/>
      <c r="R32" s="169"/>
      <c r="S32" s="169"/>
      <c r="T32" s="169"/>
      <c r="U32" s="169"/>
      <c r="V32" s="169"/>
      <c r="W32" s="170"/>
      <c r="X32" s="127"/>
      <c r="Y32" s="127"/>
      <c r="Z32" s="8" t="s">
        <v>7</v>
      </c>
      <c r="AA32" s="127"/>
      <c r="AB32" s="127"/>
      <c r="AC32" s="8" t="s">
        <v>8</v>
      </c>
      <c r="AD32" s="193" t="s">
        <v>519</v>
      </c>
      <c r="AE32" s="194"/>
      <c r="AF32" s="194"/>
      <c r="AG32" s="195"/>
      <c r="AH32" s="99"/>
      <c r="AI32" s="95"/>
      <c r="AJ32" s="95"/>
      <c r="AK32" s="95"/>
      <c r="AL32" s="95"/>
      <c r="AM32" s="95"/>
      <c r="AN32" s="95"/>
      <c r="AO32" s="95"/>
      <c r="AP32" s="95"/>
    </row>
    <row r="33" spans="1:42" s="1" customFormat="1">
      <c r="A33" s="95"/>
      <c r="B33" s="191"/>
      <c r="C33" s="192"/>
      <c r="D33" s="192"/>
      <c r="E33" s="171"/>
      <c r="F33" s="172"/>
      <c r="G33" s="172"/>
      <c r="H33" s="172"/>
      <c r="I33" s="172"/>
      <c r="J33" s="172"/>
      <c r="K33" s="172"/>
      <c r="L33" s="172"/>
      <c r="M33" s="172"/>
      <c r="N33" s="172"/>
      <c r="O33" s="172"/>
      <c r="P33" s="172"/>
      <c r="Q33" s="172"/>
      <c r="R33" s="172"/>
      <c r="S33" s="172"/>
      <c r="T33" s="172"/>
      <c r="U33" s="172"/>
      <c r="V33" s="172"/>
      <c r="W33" s="173"/>
      <c r="X33" s="127"/>
      <c r="Y33" s="127"/>
      <c r="Z33" s="8" t="s">
        <v>7</v>
      </c>
      <c r="AA33" s="127"/>
      <c r="AB33" s="127"/>
      <c r="AC33" s="8" t="s">
        <v>8</v>
      </c>
      <c r="AD33" s="229" t="s">
        <v>519</v>
      </c>
      <c r="AE33" s="230"/>
      <c r="AF33" s="230"/>
      <c r="AG33" s="231"/>
      <c r="AH33" s="99"/>
      <c r="AI33" s="95"/>
      <c r="AJ33" s="95"/>
      <c r="AK33" s="95"/>
      <c r="AL33" s="95"/>
      <c r="AM33" s="95"/>
      <c r="AN33" s="95"/>
      <c r="AO33" s="95"/>
      <c r="AP33" s="95"/>
    </row>
    <row r="34" spans="1:42">
      <c r="A34" s="95"/>
      <c r="B34" s="181" t="s">
        <v>28</v>
      </c>
      <c r="C34" s="182"/>
      <c r="D34" s="182"/>
      <c r="E34" s="174" t="s">
        <v>29</v>
      </c>
      <c r="F34" s="175"/>
      <c r="G34" s="175"/>
      <c r="H34" s="176"/>
      <c r="I34" s="187" t="s">
        <v>945</v>
      </c>
      <c r="J34" s="187"/>
      <c r="K34" s="187"/>
      <c r="L34" s="187"/>
      <c r="M34" s="187"/>
      <c r="N34" s="187"/>
      <c r="O34" s="187"/>
      <c r="P34" s="187"/>
      <c r="Q34" s="187"/>
      <c r="R34" s="187"/>
      <c r="S34" s="187"/>
      <c r="T34" s="187"/>
      <c r="U34" s="144" t="s">
        <v>30</v>
      </c>
      <c r="V34" s="144"/>
      <c r="W34" s="144"/>
      <c r="X34" s="144"/>
      <c r="Y34" s="179" t="s">
        <v>945</v>
      </c>
      <c r="Z34" s="179"/>
      <c r="AA34" s="179"/>
      <c r="AB34" s="179"/>
      <c r="AC34" s="179"/>
      <c r="AD34" s="179"/>
      <c r="AE34" s="179"/>
      <c r="AF34" s="179"/>
      <c r="AG34" s="180"/>
      <c r="AH34" s="95"/>
      <c r="AI34" s="95"/>
      <c r="AJ34" s="95"/>
      <c r="AK34" s="95"/>
      <c r="AL34" s="95"/>
      <c r="AM34" s="95"/>
      <c r="AN34" s="95"/>
      <c r="AO34" s="95"/>
      <c r="AP34" s="95"/>
    </row>
    <row r="35" spans="1:42" ht="14" thickBot="1">
      <c r="A35" s="95"/>
      <c r="B35" s="183"/>
      <c r="C35" s="184"/>
      <c r="D35" s="184"/>
      <c r="E35" s="185" t="s">
        <v>31</v>
      </c>
      <c r="F35" s="177"/>
      <c r="G35" s="177"/>
      <c r="H35" s="178"/>
      <c r="I35" s="186"/>
      <c r="J35" s="186"/>
      <c r="K35" s="186"/>
      <c r="L35" s="186"/>
      <c r="M35" s="186"/>
      <c r="N35" s="186"/>
      <c r="O35" s="186"/>
      <c r="P35" s="186"/>
      <c r="Q35" s="186"/>
      <c r="R35" s="186"/>
      <c r="S35" s="186"/>
      <c r="T35" s="186"/>
      <c r="U35" s="177" t="s">
        <v>32</v>
      </c>
      <c r="V35" s="177"/>
      <c r="W35" s="177"/>
      <c r="X35" s="178"/>
      <c r="Y35" s="151"/>
      <c r="Z35" s="149"/>
      <c r="AA35" s="58" t="s">
        <v>7</v>
      </c>
      <c r="AB35" s="188"/>
      <c r="AC35" s="189"/>
      <c r="AD35" s="59" t="s">
        <v>8</v>
      </c>
      <c r="AE35" s="190"/>
      <c r="AF35" s="189"/>
      <c r="AG35" s="10" t="s">
        <v>9</v>
      </c>
      <c r="AH35" s="100"/>
      <c r="AI35" s="95"/>
      <c r="AJ35" s="95"/>
      <c r="AK35" s="95"/>
      <c r="AL35" s="95"/>
      <c r="AM35" s="95"/>
      <c r="AN35" s="95"/>
      <c r="AO35" s="95"/>
      <c r="AP35" s="95"/>
    </row>
    <row r="36" spans="1:42" ht="6.4" customHeigh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row>
    <row r="37" spans="1:42" s="1" customFormat="1" ht="19.5">
      <c r="A37" s="95"/>
      <c r="B37" s="96" t="s">
        <v>34</v>
      </c>
      <c r="C37" s="96"/>
      <c r="D37" s="95"/>
      <c r="E37" s="95" t="s">
        <v>33</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row>
    <row r="38" spans="1:42" ht="14" thickBot="1">
      <c r="A38" s="95"/>
      <c r="B38" s="95" t="s">
        <v>596</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row>
    <row r="39" spans="1:42" s="1" customFormat="1">
      <c r="A39" s="95"/>
      <c r="B39" s="162" t="s">
        <v>35</v>
      </c>
      <c r="C39" s="163"/>
      <c r="D39" s="163"/>
      <c r="E39" s="163"/>
      <c r="F39" s="163"/>
      <c r="G39" s="163"/>
      <c r="H39" s="7"/>
      <c r="I39" s="163" t="s">
        <v>37</v>
      </c>
      <c r="J39" s="163"/>
      <c r="K39" s="163"/>
      <c r="L39" s="163"/>
      <c r="M39" s="163"/>
      <c r="N39" s="164"/>
      <c r="O39" s="165" t="s">
        <v>39</v>
      </c>
      <c r="P39" s="166"/>
      <c r="Q39" s="166"/>
      <c r="R39" s="166"/>
      <c r="S39" s="166"/>
      <c r="T39" s="166"/>
      <c r="U39" s="166"/>
      <c r="V39" s="166"/>
      <c r="W39" s="166"/>
      <c r="X39" s="166"/>
      <c r="Y39" s="166"/>
      <c r="Z39" s="166"/>
      <c r="AA39" s="166"/>
      <c r="AB39" s="166"/>
      <c r="AC39" s="166"/>
      <c r="AD39" s="167"/>
      <c r="AE39" s="164" t="s">
        <v>462</v>
      </c>
      <c r="AF39" s="275"/>
      <c r="AG39" s="276"/>
      <c r="AH39" s="95"/>
      <c r="AI39" s="95"/>
      <c r="AJ39" s="95"/>
      <c r="AK39" s="95"/>
      <c r="AL39" s="95"/>
      <c r="AM39" s="95"/>
      <c r="AN39" s="95"/>
      <c r="AO39" s="95"/>
      <c r="AP39" s="95"/>
    </row>
    <row r="40" spans="1:42" s="1" customFormat="1" ht="14.25" customHeight="1">
      <c r="A40" s="95"/>
      <c r="B40" s="122"/>
      <c r="C40" s="123"/>
      <c r="D40" s="126" t="s">
        <v>7</v>
      </c>
      <c r="E40" s="127"/>
      <c r="F40" s="127"/>
      <c r="G40" s="126" t="s">
        <v>8</v>
      </c>
      <c r="H40" s="128" t="s">
        <v>36</v>
      </c>
      <c r="I40" s="129" t="s">
        <v>519</v>
      </c>
      <c r="J40" s="129"/>
      <c r="K40" s="129"/>
      <c r="L40" s="129"/>
      <c r="M40" s="129"/>
      <c r="N40" s="129"/>
      <c r="O40" s="133"/>
      <c r="P40" s="133"/>
      <c r="Q40" s="133"/>
      <c r="R40" s="133"/>
      <c r="S40" s="133"/>
      <c r="T40" s="133"/>
      <c r="U40" s="133"/>
      <c r="V40" s="133"/>
      <c r="W40" s="133"/>
      <c r="X40" s="133"/>
      <c r="Y40" s="133"/>
      <c r="Z40" s="133"/>
      <c r="AA40" s="133"/>
      <c r="AB40" s="133"/>
      <c r="AC40" s="133"/>
      <c r="AD40" s="139"/>
      <c r="AE40" s="132" t="s">
        <v>519</v>
      </c>
      <c r="AF40" s="133"/>
      <c r="AG40" s="134"/>
      <c r="AH40" s="95"/>
      <c r="AI40" s="95"/>
      <c r="AJ40" s="95"/>
      <c r="AK40" s="95"/>
      <c r="AL40" s="95"/>
      <c r="AM40" s="95"/>
      <c r="AN40" s="95"/>
      <c r="AO40" s="95"/>
      <c r="AP40" s="95"/>
    </row>
    <row r="41" spans="1:42" s="1" customFormat="1">
      <c r="A41" s="95"/>
      <c r="B41" s="124"/>
      <c r="C41" s="125"/>
      <c r="D41" s="126"/>
      <c r="E41" s="127"/>
      <c r="F41" s="127"/>
      <c r="G41" s="126"/>
      <c r="H41" s="128"/>
      <c r="I41" s="138"/>
      <c r="J41" s="138"/>
      <c r="K41" s="21" t="s">
        <v>7</v>
      </c>
      <c r="L41" s="138"/>
      <c r="M41" s="138"/>
      <c r="N41" s="21" t="s">
        <v>8</v>
      </c>
      <c r="O41" s="140"/>
      <c r="P41" s="140"/>
      <c r="Q41" s="140"/>
      <c r="R41" s="140"/>
      <c r="S41" s="140"/>
      <c r="T41" s="140"/>
      <c r="U41" s="140"/>
      <c r="V41" s="140"/>
      <c r="W41" s="140"/>
      <c r="X41" s="140"/>
      <c r="Y41" s="140"/>
      <c r="Z41" s="140"/>
      <c r="AA41" s="140"/>
      <c r="AB41" s="140"/>
      <c r="AC41" s="140"/>
      <c r="AD41" s="141"/>
      <c r="AE41" s="135"/>
      <c r="AF41" s="136"/>
      <c r="AG41" s="137"/>
      <c r="AH41" s="95"/>
      <c r="AI41" s="95"/>
      <c r="AJ41" s="95"/>
      <c r="AK41" s="95"/>
      <c r="AL41" s="95"/>
      <c r="AM41" s="95"/>
      <c r="AN41" s="95"/>
      <c r="AO41" s="95"/>
      <c r="AP41" s="95"/>
    </row>
    <row r="42" spans="1:42" s="1" customFormat="1" ht="14.25" customHeight="1">
      <c r="A42" s="95"/>
      <c r="B42" s="122"/>
      <c r="C42" s="123"/>
      <c r="D42" s="126" t="s">
        <v>7</v>
      </c>
      <c r="E42" s="127"/>
      <c r="F42" s="127"/>
      <c r="G42" s="126" t="s">
        <v>8</v>
      </c>
      <c r="H42" s="128" t="s">
        <v>36</v>
      </c>
      <c r="I42" s="129" t="s">
        <v>519</v>
      </c>
      <c r="J42" s="129"/>
      <c r="K42" s="129"/>
      <c r="L42" s="129"/>
      <c r="M42" s="129"/>
      <c r="N42" s="129"/>
      <c r="O42" s="130"/>
      <c r="P42" s="131"/>
      <c r="Q42" s="131"/>
      <c r="R42" s="131"/>
      <c r="S42" s="131"/>
      <c r="T42" s="131"/>
      <c r="U42" s="131"/>
      <c r="V42" s="131"/>
      <c r="W42" s="131"/>
      <c r="X42" s="131"/>
      <c r="Y42" s="131"/>
      <c r="Z42" s="131"/>
      <c r="AA42" s="131"/>
      <c r="AB42" s="131"/>
      <c r="AC42" s="131"/>
      <c r="AD42" s="131"/>
      <c r="AE42" s="132" t="s">
        <v>519</v>
      </c>
      <c r="AF42" s="133"/>
      <c r="AG42" s="134"/>
      <c r="AH42" s="95"/>
      <c r="AI42" s="95"/>
      <c r="AJ42" s="95"/>
      <c r="AK42" s="95"/>
      <c r="AL42" s="95"/>
      <c r="AM42" s="95"/>
      <c r="AN42" s="95"/>
      <c r="AO42" s="95"/>
      <c r="AP42" s="95"/>
    </row>
    <row r="43" spans="1:42" s="1" customFormat="1">
      <c r="A43" s="95"/>
      <c r="B43" s="124"/>
      <c r="C43" s="125"/>
      <c r="D43" s="126"/>
      <c r="E43" s="127"/>
      <c r="F43" s="127"/>
      <c r="G43" s="126"/>
      <c r="H43" s="128"/>
      <c r="I43" s="138"/>
      <c r="J43" s="138"/>
      <c r="K43" s="21" t="s">
        <v>7</v>
      </c>
      <c r="L43" s="138"/>
      <c r="M43" s="138"/>
      <c r="N43" s="21" t="s">
        <v>8</v>
      </c>
      <c r="O43" s="130"/>
      <c r="P43" s="131"/>
      <c r="Q43" s="131"/>
      <c r="R43" s="131"/>
      <c r="S43" s="131"/>
      <c r="T43" s="131"/>
      <c r="U43" s="131"/>
      <c r="V43" s="131"/>
      <c r="W43" s="131"/>
      <c r="X43" s="131"/>
      <c r="Y43" s="131"/>
      <c r="Z43" s="131"/>
      <c r="AA43" s="131"/>
      <c r="AB43" s="131"/>
      <c r="AC43" s="131"/>
      <c r="AD43" s="131"/>
      <c r="AE43" s="135"/>
      <c r="AF43" s="136"/>
      <c r="AG43" s="137"/>
      <c r="AH43" s="95"/>
      <c r="AI43" s="95"/>
      <c r="AJ43" s="95"/>
      <c r="AK43" s="95"/>
      <c r="AL43" s="95"/>
      <c r="AM43" s="95"/>
      <c r="AN43" s="95"/>
      <c r="AO43" s="95"/>
      <c r="AP43" s="95"/>
    </row>
    <row r="44" spans="1:42" s="1" customFormat="1" ht="14.25" customHeight="1">
      <c r="A44" s="95"/>
      <c r="B44" s="122"/>
      <c r="C44" s="123"/>
      <c r="D44" s="126" t="s">
        <v>7</v>
      </c>
      <c r="E44" s="127"/>
      <c r="F44" s="127"/>
      <c r="G44" s="126" t="s">
        <v>8</v>
      </c>
      <c r="H44" s="128" t="s">
        <v>36</v>
      </c>
      <c r="I44" s="129" t="s">
        <v>519</v>
      </c>
      <c r="J44" s="129"/>
      <c r="K44" s="129"/>
      <c r="L44" s="129"/>
      <c r="M44" s="129"/>
      <c r="N44" s="129"/>
      <c r="O44" s="130"/>
      <c r="P44" s="131"/>
      <c r="Q44" s="131"/>
      <c r="R44" s="131"/>
      <c r="S44" s="131"/>
      <c r="T44" s="131"/>
      <c r="U44" s="131"/>
      <c r="V44" s="131"/>
      <c r="W44" s="131"/>
      <c r="X44" s="131"/>
      <c r="Y44" s="131"/>
      <c r="Z44" s="131"/>
      <c r="AA44" s="131"/>
      <c r="AB44" s="131"/>
      <c r="AC44" s="131"/>
      <c r="AD44" s="131"/>
      <c r="AE44" s="132" t="s">
        <v>519</v>
      </c>
      <c r="AF44" s="133"/>
      <c r="AG44" s="134"/>
      <c r="AH44" s="95"/>
      <c r="AI44" s="95"/>
      <c r="AJ44" s="95"/>
      <c r="AK44" s="95"/>
      <c r="AL44" s="95"/>
      <c r="AM44" s="95"/>
      <c r="AN44" s="95"/>
      <c r="AO44" s="95"/>
      <c r="AP44" s="95"/>
    </row>
    <row r="45" spans="1:42" s="1" customFormat="1">
      <c r="A45" s="95"/>
      <c r="B45" s="124"/>
      <c r="C45" s="125"/>
      <c r="D45" s="126"/>
      <c r="E45" s="127"/>
      <c r="F45" s="127"/>
      <c r="G45" s="126"/>
      <c r="H45" s="128"/>
      <c r="I45" s="138"/>
      <c r="J45" s="138"/>
      <c r="K45" s="21" t="s">
        <v>7</v>
      </c>
      <c r="L45" s="138"/>
      <c r="M45" s="138"/>
      <c r="N45" s="21" t="s">
        <v>8</v>
      </c>
      <c r="O45" s="130"/>
      <c r="P45" s="131"/>
      <c r="Q45" s="131"/>
      <c r="R45" s="131"/>
      <c r="S45" s="131"/>
      <c r="T45" s="131"/>
      <c r="U45" s="131"/>
      <c r="V45" s="131"/>
      <c r="W45" s="131"/>
      <c r="X45" s="131"/>
      <c r="Y45" s="131"/>
      <c r="Z45" s="131"/>
      <c r="AA45" s="131"/>
      <c r="AB45" s="131"/>
      <c r="AC45" s="131"/>
      <c r="AD45" s="131"/>
      <c r="AE45" s="135"/>
      <c r="AF45" s="136"/>
      <c r="AG45" s="137"/>
      <c r="AH45" s="95"/>
      <c r="AI45" s="95"/>
      <c r="AJ45" s="95"/>
      <c r="AK45" s="95"/>
      <c r="AL45" s="95"/>
      <c r="AM45" s="95"/>
      <c r="AN45" s="95"/>
      <c r="AO45" s="95"/>
      <c r="AP45" s="95"/>
    </row>
    <row r="46" spans="1:42" s="1" customFormat="1" ht="14.25" customHeight="1">
      <c r="A46" s="95"/>
      <c r="B46" s="122"/>
      <c r="C46" s="123"/>
      <c r="D46" s="126" t="s">
        <v>7</v>
      </c>
      <c r="E46" s="127"/>
      <c r="F46" s="127"/>
      <c r="G46" s="126" t="s">
        <v>8</v>
      </c>
      <c r="H46" s="128" t="s">
        <v>36</v>
      </c>
      <c r="I46" s="129" t="s">
        <v>519</v>
      </c>
      <c r="J46" s="129"/>
      <c r="K46" s="129"/>
      <c r="L46" s="129"/>
      <c r="M46" s="129"/>
      <c r="N46" s="129"/>
      <c r="O46" s="130"/>
      <c r="P46" s="131"/>
      <c r="Q46" s="131"/>
      <c r="R46" s="131"/>
      <c r="S46" s="131"/>
      <c r="T46" s="131"/>
      <c r="U46" s="131"/>
      <c r="V46" s="131"/>
      <c r="W46" s="131"/>
      <c r="X46" s="131"/>
      <c r="Y46" s="131"/>
      <c r="Z46" s="131"/>
      <c r="AA46" s="131"/>
      <c r="AB46" s="131"/>
      <c r="AC46" s="131"/>
      <c r="AD46" s="131"/>
      <c r="AE46" s="132" t="s">
        <v>519</v>
      </c>
      <c r="AF46" s="133"/>
      <c r="AG46" s="134"/>
      <c r="AH46" s="95"/>
      <c r="AI46" s="95"/>
      <c r="AJ46" s="95"/>
      <c r="AK46" s="95"/>
      <c r="AL46" s="95"/>
      <c r="AM46" s="95"/>
      <c r="AN46" s="95"/>
      <c r="AO46" s="95"/>
      <c r="AP46" s="95"/>
    </row>
    <row r="47" spans="1:42" s="1" customFormat="1">
      <c r="A47" s="95"/>
      <c r="B47" s="124"/>
      <c r="C47" s="125"/>
      <c r="D47" s="126"/>
      <c r="E47" s="127"/>
      <c r="F47" s="127"/>
      <c r="G47" s="126"/>
      <c r="H47" s="128"/>
      <c r="I47" s="138"/>
      <c r="J47" s="138"/>
      <c r="K47" s="21" t="s">
        <v>7</v>
      </c>
      <c r="L47" s="138"/>
      <c r="M47" s="138"/>
      <c r="N47" s="21" t="s">
        <v>8</v>
      </c>
      <c r="O47" s="130"/>
      <c r="P47" s="131"/>
      <c r="Q47" s="131"/>
      <c r="R47" s="131"/>
      <c r="S47" s="131"/>
      <c r="T47" s="131"/>
      <c r="U47" s="131"/>
      <c r="V47" s="131"/>
      <c r="W47" s="131"/>
      <c r="X47" s="131"/>
      <c r="Y47" s="131"/>
      <c r="Z47" s="131"/>
      <c r="AA47" s="131"/>
      <c r="AB47" s="131"/>
      <c r="AC47" s="131"/>
      <c r="AD47" s="131"/>
      <c r="AE47" s="135"/>
      <c r="AF47" s="136"/>
      <c r="AG47" s="137"/>
      <c r="AH47" s="95"/>
      <c r="AI47" s="95"/>
      <c r="AJ47" s="95"/>
      <c r="AK47" s="95"/>
      <c r="AL47" s="95"/>
      <c r="AM47" s="95"/>
      <c r="AN47" s="95"/>
      <c r="AO47" s="95"/>
      <c r="AP47" s="95"/>
    </row>
    <row r="48" spans="1:42" s="1" customFormat="1" ht="14.25" customHeight="1">
      <c r="A48" s="95"/>
      <c r="B48" s="122"/>
      <c r="C48" s="123"/>
      <c r="D48" s="126" t="s">
        <v>7</v>
      </c>
      <c r="E48" s="127"/>
      <c r="F48" s="127"/>
      <c r="G48" s="126" t="s">
        <v>8</v>
      </c>
      <c r="H48" s="128" t="s">
        <v>36</v>
      </c>
      <c r="I48" s="129" t="s">
        <v>519</v>
      </c>
      <c r="J48" s="129"/>
      <c r="K48" s="129"/>
      <c r="L48" s="129"/>
      <c r="M48" s="129"/>
      <c r="N48" s="129"/>
      <c r="O48" s="130"/>
      <c r="P48" s="131"/>
      <c r="Q48" s="131"/>
      <c r="R48" s="131"/>
      <c r="S48" s="131"/>
      <c r="T48" s="131"/>
      <c r="U48" s="131"/>
      <c r="V48" s="131"/>
      <c r="W48" s="131"/>
      <c r="X48" s="131"/>
      <c r="Y48" s="131"/>
      <c r="Z48" s="131"/>
      <c r="AA48" s="131"/>
      <c r="AB48" s="131"/>
      <c r="AC48" s="131"/>
      <c r="AD48" s="131"/>
      <c r="AE48" s="132" t="s">
        <v>519</v>
      </c>
      <c r="AF48" s="133"/>
      <c r="AG48" s="134"/>
      <c r="AH48" s="95"/>
      <c r="AI48" s="101"/>
      <c r="AJ48" s="95"/>
      <c r="AK48" s="95"/>
      <c r="AL48" s="95"/>
      <c r="AM48" s="95"/>
      <c r="AN48" s="95"/>
      <c r="AO48" s="95"/>
      <c r="AP48" s="95"/>
    </row>
    <row r="49" spans="1:42" s="1" customFormat="1">
      <c r="A49" s="95"/>
      <c r="B49" s="124"/>
      <c r="C49" s="125"/>
      <c r="D49" s="126"/>
      <c r="E49" s="127"/>
      <c r="F49" s="127"/>
      <c r="G49" s="126"/>
      <c r="H49" s="128"/>
      <c r="I49" s="138"/>
      <c r="J49" s="138"/>
      <c r="K49" s="21" t="s">
        <v>7</v>
      </c>
      <c r="L49" s="138"/>
      <c r="M49" s="138"/>
      <c r="N49" s="21" t="s">
        <v>8</v>
      </c>
      <c r="O49" s="130"/>
      <c r="P49" s="131"/>
      <c r="Q49" s="131"/>
      <c r="R49" s="131"/>
      <c r="S49" s="131"/>
      <c r="T49" s="131"/>
      <c r="U49" s="131"/>
      <c r="V49" s="131"/>
      <c r="W49" s="131"/>
      <c r="X49" s="131"/>
      <c r="Y49" s="131"/>
      <c r="Z49" s="131"/>
      <c r="AA49" s="131"/>
      <c r="AB49" s="131"/>
      <c r="AC49" s="131"/>
      <c r="AD49" s="131"/>
      <c r="AE49" s="135"/>
      <c r="AF49" s="136"/>
      <c r="AG49" s="137"/>
      <c r="AH49" s="95"/>
      <c r="AI49" s="101"/>
      <c r="AJ49" s="95"/>
      <c r="AK49" s="95"/>
      <c r="AL49" s="95"/>
      <c r="AM49" s="95"/>
      <c r="AN49" s="95"/>
      <c r="AO49" s="95"/>
      <c r="AP49" s="95"/>
    </row>
    <row r="50" spans="1:42" s="45" customFormat="1" ht="14.25" customHeight="1">
      <c r="A50" s="95"/>
      <c r="B50" s="122"/>
      <c r="C50" s="123"/>
      <c r="D50" s="126" t="s">
        <v>7</v>
      </c>
      <c r="E50" s="127"/>
      <c r="F50" s="127"/>
      <c r="G50" s="126" t="s">
        <v>8</v>
      </c>
      <c r="H50" s="128" t="s">
        <v>36</v>
      </c>
      <c r="I50" s="129" t="s">
        <v>519</v>
      </c>
      <c r="J50" s="129"/>
      <c r="K50" s="129"/>
      <c r="L50" s="129"/>
      <c r="M50" s="129"/>
      <c r="N50" s="129"/>
      <c r="O50" s="133"/>
      <c r="P50" s="133"/>
      <c r="Q50" s="133"/>
      <c r="R50" s="133"/>
      <c r="S50" s="133"/>
      <c r="T50" s="133"/>
      <c r="U50" s="133"/>
      <c r="V50" s="133"/>
      <c r="W50" s="133"/>
      <c r="X50" s="133"/>
      <c r="Y50" s="133"/>
      <c r="Z50" s="133"/>
      <c r="AA50" s="133"/>
      <c r="AB50" s="133"/>
      <c r="AC50" s="133"/>
      <c r="AD50" s="139"/>
      <c r="AE50" s="132" t="s">
        <v>519</v>
      </c>
      <c r="AF50" s="133"/>
      <c r="AG50" s="134"/>
      <c r="AH50" s="95"/>
      <c r="AI50" s="95"/>
      <c r="AJ50" s="95"/>
      <c r="AK50" s="95"/>
      <c r="AL50" s="95"/>
      <c r="AM50" s="95"/>
      <c r="AN50" s="95"/>
      <c r="AO50" s="95"/>
      <c r="AP50" s="95"/>
    </row>
    <row r="51" spans="1:42" s="45" customFormat="1">
      <c r="A51" s="95"/>
      <c r="B51" s="124"/>
      <c r="C51" s="125"/>
      <c r="D51" s="126"/>
      <c r="E51" s="127"/>
      <c r="F51" s="127"/>
      <c r="G51" s="126"/>
      <c r="H51" s="128"/>
      <c r="I51" s="138"/>
      <c r="J51" s="138"/>
      <c r="K51" s="21" t="s">
        <v>7</v>
      </c>
      <c r="L51" s="138"/>
      <c r="M51" s="138"/>
      <c r="N51" s="21" t="s">
        <v>8</v>
      </c>
      <c r="O51" s="140"/>
      <c r="P51" s="140"/>
      <c r="Q51" s="140"/>
      <c r="R51" s="140"/>
      <c r="S51" s="140"/>
      <c r="T51" s="140"/>
      <c r="U51" s="140"/>
      <c r="V51" s="140"/>
      <c r="W51" s="140"/>
      <c r="X51" s="140"/>
      <c r="Y51" s="140"/>
      <c r="Z51" s="140"/>
      <c r="AA51" s="140"/>
      <c r="AB51" s="140"/>
      <c r="AC51" s="140"/>
      <c r="AD51" s="141"/>
      <c r="AE51" s="135"/>
      <c r="AF51" s="136"/>
      <c r="AG51" s="137"/>
      <c r="AH51" s="95"/>
      <c r="AI51" s="95"/>
      <c r="AJ51" s="95"/>
      <c r="AK51" s="95"/>
      <c r="AL51" s="95"/>
      <c r="AM51" s="95"/>
      <c r="AN51" s="95"/>
      <c r="AO51" s="95"/>
      <c r="AP51" s="95"/>
    </row>
    <row r="52" spans="1:42" s="45" customFormat="1" ht="14.25" customHeight="1">
      <c r="A52" s="95"/>
      <c r="B52" s="122"/>
      <c r="C52" s="123"/>
      <c r="D52" s="126" t="s">
        <v>7</v>
      </c>
      <c r="E52" s="127"/>
      <c r="F52" s="127"/>
      <c r="G52" s="126" t="s">
        <v>8</v>
      </c>
      <c r="H52" s="128" t="s">
        <v>36</v>
      </c>
      <c r="I52" s="129" t="s">
        <v>519</v>
      </c>
      <c r="J52" s="129"/>
      <c r="K52" s="129"/>
      <c r="L52" s="129"/>
      <c r="M52" s="129"/>
      <c r="N52" s="129"/>
      <c r="O52" s="130"/>
      <c r="P52" s="131"/>
      <c r="Q52" s="131"/>
      <c r="R52" s="131"/>
      <c r="S52" s="131"/>
      <c r="T52" s="131"/>
      <c r="U52" s="131"/>
      <c r="V52" s="131"/>
      <c r="W52" s="131"/>
      <c r="X52" s="131"/>
      <c r="Y52" s="131"/>
      <c r="Z52" s="131"/>
      <c r="AA52" s="131"/>
      <c r="AB52" s="131"/>
      <c r="AC52" s="131"/>
      <c r="AD52" s="131"/>
      <c r="AE52" s="132" t="s">
        <v>519</v>
      </c>
      <c r="AF52" s="133"/>
      <c r="AG52" s="134"/>
      <c r="AH52" s="95"/>
      <c r="AI52" s="95"/>
      <c r="AJ52" s="95"/>
      <c r="AK52" s="95"/>
      <c r="AL52" s="95"/>
      <c r="AM52" s="95"/>
      <c r="AN52" s="95"/>
      <c r="AO52" s="95"/>
      <c r="AP52" s="95"/>
    </row>
    <row r="53" spans="1:42" s="45" customFormat="1">
      <c r="A53" s="95"/>
      <c r="B53" s="124"/>
      <c r="C53" s="125"/>
      <c r="D53" s="126"/>
      <c r="E53" s="127"/>
      <c r="F53" s="127"/>
      <c r="G53" s="126"/>
      <c r="H53" s="128"/>
      <c r="I53" s="138"/>
      <c r="J53" s="138"/>
      <c r="K53" s="21" t="s">
        <v>7</v>
      </c>
      <c r="L53" s="138"/>
      <c r="M53" s="138"/>
      <c r="N53" s="21" t="s">
        <v>8</v>
      </c>
      <c r="O53" s="130"/>
      <c r="P53" s="131"/>
      <c r="Q53" s="131"/>
      <c r="R53" s="131"/>
      <c r="S53" s="131"/>
      <c r="T53" s="131"/>
      <c r="U53" s="131"/>
      <c r="V53" s="131"/>
      <c r="W53" s="131"/>
      <c r="X53" s="131"/>
      <c r="Y53" s="131"/>
      <c r="Z53" s="131"/>
      <c r="AA53" s="131"/>
      <c r="AB53" s="131"/>
      <c r="AC53" s="131"/>
      <c r="AD53" s="131"/>
      <c r="AE53" s="135"/>
      <c r="AF53" s="136"/>
      <c r="AG53" s="137"/>
      <c r="AH53" s="95"/>
      <c r="AI53" s="95"/>
      <c r="AJ53" s="95"/>
      <c r="AK53" s="95"/>
      <c r="AL53" s="95"/>
      <c r="AM53" s="95"/>
      <c r="AN53" s="95"/>
      <c r="AO53" s="95"/>
      <c r="AP53" s="95"/>
    </row>
    <row r="54" spans="1:42" s="45" customFormat="1" ht="14.25" customHeight="1">
      <c r="A54" s="95"/>
      <c r="B54" s="122"/>
      <c r="C54" s="123"/>
      <c r="D54" s="126" t="s">
        <v>7</v>
      </c>
      <c r="E54" s="127"/>
      <c r="F54" s="127"/>
      <c r="G54" s="126" t="s">
        <v>8</v>
      </c>
      <c r="H54" s="128" t="s">
        <v>36</v>
      </c>
      <c r="I54" s="129" t="s">
        <v>519</v>
      </c>
      <c r="J54" s="129"/>
      <c r="K54" s="129"/>
      <c r="L54" s="129"/>
      <c r="M54" s="129"/>
      <c r="N54" s="129"/>
      <c r="O54" s="130"/>
      <c r="P54" s="131"/>
      <c r="Q54" s="131"/>
      <c r="R54" s="131"/>
      <c r="S54" s="131"/>
      <c r="T54" s="131"/>
      <c r="U54" s="131"/>
      <c r="V54" s="131"/>
      <c r="W54" s="131"/>
      <c r="X54" s="131"/>
      <c r="Y54" s="131"/>
      <c r="Z54" s="131"/>
      <c r="AA54" s="131"/>
      <c r="AB54" s="131"/>
      <c r="AC54" s="131"/>
      <c r="AD54" s="131"/>
      <c r="AE54" s="132" t="s">
        <v>519</v>
      </c>
      <c r="AF54" s="133"/>
      <c r="AG54" s="134"/>
      <c r="AH54" s="102"/>
      <c r="AI54" s="103"/>
      <c r="AJ54" s="103"/>
      <c r="AK54" s="103"/>
      <c r="AL54" s="103"/>
      <c r="AM54" s="95"/>
      <c r="AN54" s="95"/>
      <c r="AO54" s="95"/>
      <c r="AP54" s="95"/>
    </row>
    <row r="55" spans="1:42" s="45" customFormat="1">
      <c r="A55" s="95"/>
      <c r="B55" s="124"/>
      <c r="C55" s="125"/>
      <c r="D55" s="126"/>
      <c r="E55" s="127"/>
      <c r="F55" s="127"/>
      <c r="G55" s="126"/>
      <c r="H55" s="128"/>
      <c r="I55" s="138"/>
      <c r="J55" s="138"/>
      <c r="K55" s="21" t="s">
        <v>7</v>
      </c>
      <c r="L55" s="138"/>
      <c r="M55" s="138"/>
      <c r="N55" s="21" t="s">
        <v>8</v>
      </c>
      <c r="O55" s="130"/>
      <c r="P55" s="131"/>
      <c r="Q55" s="131"/>
      <c r="R55" s="131"/>
      <c r="S55" s="131"/>
      <c r="T55" s="131"/>
      <c r="U55" s="131"/>
      <c r="V55" s="131"/>
      <c r="W55" s="131"/>
      <c r="X55" s="131"/>
      <c r="Y55" s="131"/>
      <c r="Z55" s="131"/>
      <c r="AA55" s="131"/>
      <c r="AB55" s="131"/>
      <c r="AC55" s="131"/>
      <c r="AD55" s="131"/>
      <c r="AE55" s="135"/>
      <c r="AF55" s="136"/>
      <c r="AG55" s="137"/>
      <c r="AH55" s="102"/>
      <c r="AI55" s="103"/>
      <c r="AJ55" s="103"/>
      <c r="AK55" s="103"/>
      <c r="AL55" s="103"/>
      <c r="AM55" s="95"/>
      <c r="AN55" s="95"/>
      <c r="AO55" s="95"/>
      <c r="AP55" s="95"/>
    </row>
    <row r="56" spans="1:42" s="1" customFormat="1">
      <c r="A56" s="95"/>
      <c r="B56" s="142" t="s">
        <v>38</v>
      </c>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4"/>
      <c r="AF56" s="144"/>
      <c r="AG56" s="145"/>
      <c r="AH56" s="95"/>
      <c r="AI56" s="95"/>
      <c r="AJ56" s="95"/>
      <c r="AK56" s="95"/>
      <c r="AL56" s="95"/>
      <c r="AM56" s="95"/>
      <c r="AN56" s="95"/>
      <c r="AO56" s="95"/>
      <c r="AP56" s="95"/>
    </row>
    <row r="57" spans="1:42" s="1" customFormat="1" ht="14.25" customHeight="1">
      <c r="A57" s="95"/>
      <c r="B57" s="146"/>
      <c r="C57" s="147"/>
      <c r="D57" s="126" t="s">
        <v>7</v>
      </c>
      <c r="E57" s="127"/>
      <c r="F57" s="127"/>
      <c r="G57" s="152" t="s">
        <v>8</v>
      </c>
      <c r="H57" s="154" t="s">
        <v>36</v>
      </c>
      <c r="I57" s="129" t="s">
        <v>519</v>
      </c>
      <c r="J57" s="129"/>
      <c r="K57" s="129"/>
      <c r="L57" s="129"/>
      <c r="M57" s="129"/>
      <c r="N57" s="156"/>
      <c r="O57" s="132"/>
      <c r="P57" s="133"/>
      <c r="Q57" s="133"/>
      <c r="R57" s="133"/>
      <c r="S57" s="133"/>
      <c r="T57" s="133"/>
      <c r="U57" s="133"/>
      <c r="V57" s="133"/>
      <c r="W57" s="133"/>
      <c r="X57" s="133"/>
      <c r="Y57" s="133"/>
      <c r="Z57" s="133"/>
      <c r="AA57" s="133"/>
      <c r="AB57" s="133"/>
      <c r="AC57" s="133"/>
      <c r="AD57" s="139"/>
      <c r="AE57" s="132" t="s">
        <v>519</v>
      </c>
      <c r="AF57" s="133"/>
      <c r="AG57" s="134"/>
      <c r="AH57" s="95"/>
      <c r="AI57" s="95"/>
      <c r="AJ57" s="95"/>
      <c r="AK57" s="95"/>
      <c r="AL57" s="95"/>
      <c r="AM57" s="95"/>
      <c r="AN57" s="95"/>
      <c r="AO57" s="95"/>
      <c r="AP57" s="95"/>
    </row>
    <row r="58" spans="1:42" s="1" customFormat="1" ht="14" thickBot="1">
      <c r="A58" s="95"/>
      <c r="B58" s="148"/>
      <c r="C58" s="149"/>
      <c r="D58" s="150"/>
      <c r="E58" s="151"/>
      <c r="F58" s="151"/>
      <c r="G58" s="153"/>
      <c r="H58" s="155"/>
      <c r="I58" s="161"/>
      <c r="J58" s="161"/>
      <c r="K58" s="50" t="s">
        <v>7</v>
      </c>
      <c r="L58" s="161"/>
      <c r="M58" s="161"/>
      <c r="N58" s="88" t="s">
        <v>8</v>
      </c>
      <c r="O58" s="157"/>
      <c r="P58" s="158"/>
      <c r="Q58" s="158"/>
      <c r="R58" s="158"/>
      <c r="S58" s="158"/>
      <c r="T58" s="158"/>
      <c r="U58" s="158"/>
      <c r="V58" s="158"/>
      <c r="W58" s="158"/>
      <c r="X58" s="158"/>
      <c r="Y58" s="158"/>
      <c r="Z58" s="158"/>
      <c r="AA58" s="158"/>
      <c r="AB58" s="158"/>
      <c r="AC58" s="158"/>
      <c r="AD58" s="159"/>
      <c r="AE58" s="157"/>
      <c r="AF58" s="158"/>
      <c r="AG58" s="160"/>
      <c r="AH58" s="100"/>
      <c r="AI58" s="100"/>
      <c r="AJ58" s="95"/>
      <c r="AK58" s="95"/>
      <c r="AL58" s="95"/>
      <c r="AM58" s="95"/>
      <c r="AN58" s="95"/>
      <c r="AO58" s="95"/>
      <c r="AP58" s="95"/>
    </row>
    <row r="59" spans="1:42" s="95" customFormat="1" ht="8.5" customHeight="1"/>
    <row r="60" spans="1:42" s="95" customFormat="1"/>
    <row r="61" spans="1:42" s="95" customFormat="1"/>
    <row r="62" spans="1:42" s="95" customFormat="1"/>
    <row r="63" spans="1:42" s="95" customFormat="1"/>
    <row r="64" spans="1:42" s="95" customFormat="1"/>
    <row r="65" s="95" customFormat="1"/>
    <row r="66" s="95" customFormat="1"/>
    <row r="67" s="95" customFormat="1"/>
    <row r="68" s="95" customFormat="1"/>
    <row r="69" s="95" customFormat="1"/>
    <row r="70" s="95" customFormat="1"/>
    <row r="71" s="95" customFormat="1"/>
    <row r="72" s="95" customFormat="1"/>
    <row r="73" s="95" customFormat="1"/>
    <row r="74" s="95" customFormat="1"/>
    <row r="75" s="95" customFormat="1"/>
    <row r="76" s="95" customFormat="1"/>
    <row r="77" s="95" customFormat="1"/>
    <row r="78" s="95" customFormat="1"/>
    <row r="79" s="95" customFormat="1"/>
    <row r="80" s="95" customFormat="1"/>
    <row r="81" s="95" customFormat="1"/>
    <row r="82" s="95" customFormat="1"/>
    <row r="83" s="95" customFormat="1"/>
    <row r="84" s="95" customFormat="1"/>
    <row r="85" s="95" customFormat="1"/>
    <row r="86" s="95" customFormat="1"/>
    <row r="87" s="95" customFormat="1"/>
    <row r="88" s="95" customFormat="1"/>
    <row r="89" s="95" customFormat="1"/>
    <row r="90" s="95" customFormat="1"/>
    <row r="91" s="95" customFormat="1"/>
    <row r="92" s="95" customFormat="1"/>
    <row r="93" s="95" customFormat="1"/>
    <row r="94" s="95" customFormat="1"/>
    <row r="95" s="95" customFormat="1"/>
    <row r="96" s="95" customFormat="1"/>
    <row r="97" s="95" customFormat="1"/>
    <row r="98" s="95" customFormat="1"/>
    <row r="99" s="95" customFormat="1"/>
    <row r="100" s="95" customFormat="1"/>
    <row r="101" s="95" customFormat="1"/>
    <row r="102" s="95" customFormat="1"/>
    <row r="103" s="95" customFormat="1"/>
  </sheetData>
  <customSheetViews>
    <customSheetView guid="{6ED34210-E5EF-43B4-8014-AA1404957290}" fitToPage="1" printArea="1" view="pageBreakPreview">
      <selection activeCell="E31" sqref="E31:W31"/>
      <pageMargins left="0.70866141732283472" right="0.70866141732283472" top="0.15748031496062992" bottom="0.15748031496062992" header="0.11811023622047245" footer="0.11811023622047245"/>
      <pageSetup paperSize="9" scale="93" fitToHeight="0" orientation="portrait" r:id="rId1"/>
    </customSheetView>
    <customSheetView guid="{0C99540D-AED6-46B6-A92B-AE6BDA19C817}" fitToPage="1" printArea="1" view="pageBreakPreview">
      <selection activeCell="AK8" sqref="AK8"/>
      <pageMargins left="0.70866141732283472" right="0.70866141732283472" top="0.15748031496062992" bottom="0.15748031496062992" header="0.11811023622047245" footer="0.11811023622047245"/>
      <pageSetup paperSize="9" scale="93" fitToHeight="0" orientation="portrait" r:id="rId2"/>
    </customSheetView>
  </customSheetViews>
  <mergeCells count="218">
    <mergeCell ref="E21:AG21"/>
    <mergeCell ref="B2:C2"/>
    <mergeCell ref="D2:AG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B22:D23"/>
    <mergeCell ref="X22:Y22"/>
    <mergeCell ref="AA22:AB22"/>
    <mergeCell ref="X23:Y23"/>
    <mergeCell ref="AA23:AB23"/>
    <mergeCell ref="AD26:AG26"/>
    <mergeCell ref="X27:Y27"/>
    <mergeCell ref="AA27:AB27"/>
    <mergeCell ref="AD27:AG27"/>
    <mergeCell ref="B28:D29"/>
    <mergeCell ref="X28:Y28"/>
    <mergeCell ref="AA28:AB28"/>
    <mergeCell ref="AD28:AG28"/>
    <mergeCell ref="E26:W26"/>
    <mergeCell ref="E27:W27"/>
    <mergeCell ref="E28:W28"/>
    <mergeCell ref="E29:W29"/>
    <mergeCell ref="X29:Y29"/>
    <mergeCell ref="AA29:AB29"/>
    <mergeCell ref="AD29:AG29"/>
    <mergeCell ref="AA26:AB26"/>
    <mergeCell ref="E19:G19"/>
    <mergeCell ref="B19:D19"/>
    <mergeCell ref="B17:D17"/>
    <mergeCell ref="B18:D18"/>
    <mergeCell ref="E18:AG18"/>
    <mergeCell ref="W19:AG19"/>
    <mergeCell ref="H19:P19"/>
    <mergeCell ref="Q19:V19"/>
    <mergeCell ref="E17:AG17"/>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40:C41"/>
    <mergeCell ref="D40:D41"/>
    <mergeCell ref="E40:F41"/>
    <mergeCell ref="G40:G41"/>
    <mergeCell ref="H40:H41"/>
    <mergeCell ref="I40:N40"/>
    <mergeCell ref="O40:AD41"/>
    <mergeCell ref="AE40:AG41"/>
    <mergeCell ref="I41:J41"/>
    <mergeCell ref="L41:M41"/>
    <mergeCell ref="B42:C43"/>
    <mergeCell ref="D42:D43"/>
    <mergeCell ref="E42:F43"/>
    <mergeCell ref="G42:G43"/>
    <mergeCell ref="H42:H43"/>
    <mergeCell ref="I42:N42"/>
    <mergeCell ref="O42:AD43"/>
    <mergeCell ref="AE42:AG43"/>
    <mergeCell ref="I43:J43"/>
    <mergeCell ref="L43:M43"/>
    <mergeCell ref="B44:C45"/>
    <mergeCell ref="D44:D45"/>
    <mergeCell ref="E44:F45"/>
    <mergeCell ref="G44:G45"/>
    <mergeCell ref="H44:H45"/>
    <mergeCell ref="I44:N44"/>
    <mergeCell ref="O44:AD45"/>
    <mergeCell ref="AE44:AG45"/>
    <mergeCell ref="I45:J45"/>
    <mergeCell ref="L45:M45"/>
    <mergeCell ref="B46:C47"/>
    <mergeCell ref="D46:D47"/>
    <mergeCell ref="E46:F47"/>
    <mergeCell ref="G46:G47"/>
    <mergeCell ref="H46:H47"/>
    <mergeCell ref="I46:N46"/>
    <mergeCell ref="O46:AD47"/>
    <mergeCell ref="AE46:AG47"/>
    <mergeCell ref="I47:J47"/>
    <mergeCell ref="L47:M47"/>
    <mergeCell ref="B48:C49"/>
    <mergeCell ref="D48:D49"/>
    <mergeCell ref="E48:F49"/>
    <mergeCell ref="G48:G49"/>
    <mergeCell ref="H48:H49"/>
    <mergeCell ref="I48:N48"/>
    <mergeCell ref="O48:AD49"/>
    <mergeCell ref="AE48:AG49"/>
    <mergeCell ref="I49:J49"/>
    <mergeCell ref="L49:M49"/>
    <mergeCell ref="B56:AG56"/>
    <mergeCell ref="B57:C58"/>
    <mergeCell ref="D57:D58"/>
    <mergeCell ref="E57:F58"/>
    <mergeCell ref="G57:G58"/>
    <mergeCell ref="H57:H58"/>
    <mergeCell ref="I57:N57"/>
    <mergeCell ref="O57:AD58"/>
    <mergeCell ref="AE57:AG58"/>
    <mergeCell ref="I58:J58"/>
    <mergeCell ref="L58:M58"/>
    <mergeCell ref="E50:F51"/>
    <mergeCell ref="G50:G51"/>
    <mergeCell ref="H50:H51"/>
    <mergeCell ref="I50:N50"/>
    <mergeCell ref="O50:AD51"/>
    <mergeCell ref="AE50:AG51"/>
    <mergeCell ref="I51:J51"/>
    <mergeCell ref="L51:M51"/>
    <mergeCell ref="B52:C53"/>
    <mergeCell ref="D52:D53"/>
    <mergeCell ref="E52:F53"/>
    <mergeCell ref="G52:G53"/>
    <mergeCell ref="H52:H53"/>
    <mergeCell ref="I52:N52"/>
    <mergeCell ref="O52:AD53"/>
    <mergeCell ref="AE52:AG53"/>
    <mergeCell ref="I53:J53"/>
    <mergeCell ref="L53:M53"/>
    <mergeCell ref="B50:C51"/>
    <mergeCell ref="D50:D51"/>
    <mergeCell ref="B54:C55"/>
    <mergeCell ref="D54:D55"/>
    <mergeCell ref="E54:F55"/>
    <mergeCell ref="G54:G55"/>
    <mergeCell ref="H54:H55"/>
    <mergeCell ref="I54:N54"/>
    <mergeCell ref="O54:AD55"/>
    <mergeCell ref="AE54:AG55"/>
    <mergeCell ref="I55:J55"/>
    <mergeCell ref="L55:M55"/>
  </mergeCells>
  <phoneticPr fontId="19"/>
  <dataValidations count="20">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E11:F11 W5:X6" xr:uid="{EDA7B480-836F-4DFD-85D6-3E947EF82F5B}">
      <formula1>1900</formula1>
      <formula2>2100</formula2>
    </dataValidation>
    <dataValidation type="whole" allowBlank="1" showInputMessage="1" showErrorMessage="1" sqref="AC5:AD6 K11:L11" xr:uid="{465B5B45-3733-4117-B0F5-A9641B31B132}">
      <formula1>1</formula1>
      <formula2>31</formula2>
    </dataValidation>
    <dataValidation type="list" allowBlank="1" showInputMessage="1" showErrorMessage="1" sqref="I42:N42 I40:N40 I48:N48 I57:N57 I50:N50 I46:N46 I44:N44 I52:N52 I54:N54"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I47:J47 B57:C58 Y14:Z14 I41:J41 I53:J53 I43:J43 I45:J45 I58:J58 X23:Y33 I49:J49 I51:J51 B40:C55 Y35:Z35 I55:J55" xr:uid="{00248FB4-21C7-4DA8-9C20-511ED6D19866}">
      <formula1>1900</formula1>
      <formula2>2100</formula2>
    </dataValidation>
    <dataValidation type="whole" imeMode="halfAlpha" allowBlank="1" showInputMessage="1" showErrorMessage="1" sqref="L47:M47 E57:F58 AB14:AC14 L41:M41 L53:M53 L43:M43 L45:M45 L58:M58 AA22:AB33 AB35:AC35 L49:M49 L51:M51 E40:F55 L55:M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 type="whole" imeMode="halfAlpha" allowBlank="1" showInputMessage="1" showErrorMessage="1" sqref="X22:Y22" xr:uid="{CF73F1A7-5570-478D-B35A-9305AE4CC21A}">
      <formula1>1900</formula1>
      <formula2>2050</formula2>
    </dataValidation>
  </dataValidations>
  <pageMargins left="0.70866141732283472" right="0.70866141732283472" top="0.15748031496062992" bottom="0.15748031496062992" header="0.11811023622047245" footer="0.11811023622047245"/>
  <pageSetup paperSize="9" scale="93"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1" r:id="rId6" name="Check Box 47">
              <controlPr defaultSize="0" autoFill="0" autoLine="0" autoPict="0">
                <anchor moveWithCells="1">
                  <from>
                    <xdr:col>1</xdr:col>
                    <xdr:colOff>95250</xdr:colOff>
                    <xdr:row>1</xdr:row>
                    <xdr:rowOff>69850</xdr:rowOff>
                  </from>
                  <to>
                    <xdr:col>2</xdr:col>
                    <xdr:colOff>177800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事務所利用シート!$O$1:$O$4</xm:f>
          </x14:formula1>
          <xm:sqref>S11:T11</xm:sqref>
        </x14:dataValidation>
        <x14:dataValidation type="list" allowBlank="1" showInputMessage="1" showErrorMessage="1" xr:uid="{6FE744A4-C46B-4462-9ECB-416256ECE789}">
          <x14:formula1>
            <xm:f>在留資格一覧!$A$1:$A$28</xm:f>
          </x14:formula1>
          <xm:sqref>Y13:AG13</xm:sqref>
        </x14:dataValidation>
        <x14:dataValidation type="list" allowBlank="1" showInputMessage="1" showErrorMessage="1" xr:uid="{BB354127-3616-49D0-B9F2-D61FFEBC8426}">
          <x14:formula1>
            <xm:f>専門分野一覧!$B$4:$B$286</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学位一覧!$A$3:$A$218</xm:f>
          </x14:formula1>
          <xm:sqref>I34:T34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579F-11F1-46C6-942F-205AA5E7ED6F}">
  <sheetPr>
    <tabColor theme="0" tint="-0.499984740745262"/>
  </sheetPr>
  <dimension ref="A1:H10"/>
  <sheetViews>
    <sheetView workbookViewId="0">
      <selection activeCell="D30" sqref="D30"/>
    </sheetView>
  </sheetViews>
  <sheetFormatPr defaultColWidth="8.9140625" defaultRowHeight="13.5"/>
  <cols>
    <col min="1" max="1" width="6" style="41" bestFit="1" customWidth="1"/>
    <col min="2" max="2" width="15.08203125" style="45" customWidth="1"/>
    <col min="3" max="3" width="55.9140625" style="41" customWidth="1"/>
    <col min="4" max="7" width="11.75" style="41" customWidth="1"/>
    <col min="8" max="16384" width="8.9140625" style="41"/>
  </cols>
  <sheetData>
    <row r="1" spans="1:8">
      <c r="A1" s="42" t="s">
        <v>563</v>
      </c>
      <c r="B1" s="42" t="s">
        <v>554</v>
      </c>
      <c r="C1" s="43" t="s">
        <v>564</v>
      </c>
      <c r="D1" s="43" t="s">
        <v>567</v>
      </c>
      <c r="E1" s="43" t="s">
        <v>565</v>
      </c>
      <c r="F1" s="43" t="s">
        <v>566</v>
      </c>
      <c r="G1" s="43" t="s">
        <v>462</v>
      </c>
      <c r="H1" s="42" t="s">
        <v>562</v>
      </c>
    </row>
    <row r="2" spans="1:8" s="44" customFormat="1">
      <c r="A2" s="44">
        <v>99</v>
      </c>
      <c r="B2" s="44" t="str">
        <f>事務所利用シート!B65</f>
        <v>現職名称</v>
      </c>
      <c r="C2" s="44" t="str">
        <f>事務所利用シート!C65</f>
        <v/>
      </c>
      <c r="D2" s="44" t="str">
        <f>事務所利用シート!C67</f>
        <v/>
      </c>
      <c r="E2" s="44" t="str">
        <f>事務所利用シート!C66</f>
        <v/>
      </c>
      <c r="F2" s="44" t="str">
        <f>IF(事務所利用シート!C68="/00","",事務所利用シート!C68)</f>
        <v/>
      </c>
      <c r="G2" s="44" t="str">
        <f>事務所利用シート!C69</f>
        <v/>
      </c>
      <c r="H2" s="44" t="b">
        <v>1</v>
      </c>
    </row>
    <row r="3" spans="1:8">
      <c r="A3" s="44">
        <v>1</v>
      </c>
      <c r="B3" s="44" t="str">
        <f>事務所利用シート!B70</f>
        <v>職歴1名称</v>
      </c>
      <c r="C3" s="44" t="str">
        <f>事務所利用シート!C70</f>
        <v/>
      </c>
      <c r="D3" s="44" t="str">
        <f>事務所利用シート!C72</f>
        <v/>
      </c>
      <c r="E3" s="44" t="str">
        <f>事務所利用シート!C71</f>
        <v/>
      </c>
      <c r="F3" s="44" t="str">
        <f>IF(事務所利用シート!C73="/00","",事務所利用シート!C73)</f>
        <v/>
      </c>
      <c r="G3" s="44" t="str">
        <f>事務所利用シート!C74</f>
        <v/>
      </c>
      <c r="H3" s="44" t="b">
        <f>IF(事務所利用シート!E70="Check",TRUE,FALSE)</f>
        <v>0</v>
      </c>
    </row>
    <row r="4" spans="1:8">
      <c r="A4" s="44">
        <v>2</v>
      </c>
      <c r="B4" s="44" t="str">
        <f>事務所利用シート!B75</f>
        <v>職歴2名称</v>
      </c>
      <c r="C4" s="44" t="str">
        <f>事務所利用シート!C75</f>
        <v/>
      </c>
      <c r="D4" s="44" t="str">
        <f>事務所利用シート!C77</f>
        <v/>
      </c>
      <c r="E4" s="44" t="str">
        <f>事務所利用シート!C76</f>
        <v/>
      </c>
      <c r="F4" s="44" t="str">
        <f>IF(事務所利用シート!C78="/00","",事務所利用シート!C78)</f>
        <v/>
      </c>
      <c r="G4" s="44" t="str">
        <f>事務所利用シート!C79</f>
        <v/>
      </c>
      <c r="H4" s="44" t="b">
        <f>IF(事務所利用シート!E75="Check",TRUE,FALSE)</f>
        <v>0</v>
      </c>
    </row>
    <row r="5" spans="1:8">
      <c r="A5" s="44">
        <v>3</v>
      </c>
      <c r="B5" s="44" t="str">
        <f>事務所利用シート!B80</f>
        <v>職歴3名称</v>
      </c>
      <c r="C5" s="44" t="str">
        <f>事務所利用シート!C80</f>
        <v/>
      </c>
      <c r="D5" s="44" t="str">
        <f>事務所利用シート!C82</f>
        <v/>
      </c>
      <c r="E5" s="44" t="str">
        <f>事務所利用シート!C81</f>
        <v/>
      </c>
      <c r="F5" s="44" t="str">
        <f>IF(事務所利用シート!C83="/00","",事務所利用シート!C83)</f>
        <v/>
      </c>
      <c r="G5" s="44" t="str">
        <f>事務所利用シート!C84</f>
        <v/>
      </c>
      <c r="H5" s="44" t="b">
        <f>IF(事務所利用シート!E80="Check",TRUE,FALSE)</f>
        <v>0</v>
      </c>
    </row>
    <row r="6" spans="1:8">
      <c r="A6" s="44">
        <v>4</v>
      </c>
      <c r="B6" s="44" t="str">
        <f>事務所利用シート!B85</f>
        <v>職歴4名称</v>
      </c>
      <c r="C6" s="44" t="str">
        <f>事務所利用シート!C85</f>
        <v/>
      </c>
      <c r="D6" s="44" t="str">
        <f>事務所利用シート!C87</f>
        <v/>
      </c>
      <c r="E6" s="44" t="str">
        <f>事務所利用シート!C86</f>
        <v/>
      </c>
      <c r="F6" s="44" t="str">
        <f>IF(事務所利用シート!C88="/00","",事務所利用シート!C88)</f>
        <v/>
      </c>
      <c r="G6" s="44" t="str">
        <f>事務所利用シート!C89</f>
        <v/>
      </c>
      <c r="H6" s="44" t="b">
        <f>IF(事務所利用シート!E85="Check",TRUE,FALSE)</f>
        <v>0</v>
      </c>
    </row>
    <row r="7" spans="1:8">
      <c r="A7" s="44">
        <v>5</v>
      </c>
      <c r="B7" s="44" t="str">
        <f>事務所利用シート!B90</f>
        <v>職歴5名称</v>
      </c>
      <c r="C7" s="44" t="str">
        <f>事務所利用シート!C90</f>
        <v/>
      </c>
      <c r="D7" s="44" t="str">
        <f>事務所利用シート!C92</f>
        <v/>
      </c>
      <c r="E7" s="44" t="str">
        <f>事務所利用シート!C91</f>
        <v/>
      </c>
      <c r="F7" s="44" t="str">
        <f>IF(事務所利用シート!C93="/00","",事務所利用シート!C93)</f>
        <v/>
      </c>
      <c r="G7" s="44" t="str">
        <f>事務所利用シート!C94</f>
        <v/>
      </c>
      <c r="H7" s="44" t="b">
        <f>IF(事務所利用シート!E90="Check",TRUE,FALSE)</f>
        <v>0</v>
      </c>
    </row>
    <row r="8" spans="1:8">
      <c r="A8" s="41">
        <v>6</v>
      </c>
      <c r="B8" s="45" t="str">
        <f>事務所利用シート!B95</f>
        <v>職歴6名称</v>
      </c>
      <c r="C8" s="41" t="str">
        <f>事務所利用シート!C95</f>
        <v/>
      </c>
      <c r="D8" s="41" t="str">
        <f>事務所利用シート!C97</f>
        <v/>
      </c>
      <c r="E8" s="41" t="str">
        <f>事務所利用シート!C96</f>
        <v/>
      </c>
      <c r="F8" s="41" t="str">
        <f>IF(事務所利用シート!C98="/00","",事務所利用シート!C98)</f>
        <v/>
      </c>
      <c r="G8" s="41" t="str">
        <f>事務所利用シート!C99</f>
        <v/>
      </c>
      <c r="H8" s="41" t="b">
        <f>IF(事務所利用シート!E95="Check",TRUE,FALSE)</f>
        <v>0</v>
      </c>
    </row>
    <row r="9" spans="1:8">
      <c r="A9" s="41">
        <v>7</v>
      </c>
      <c r="B9" s="45" t="str">
        <f>事務所利用シート!B100</f>
        <v>職歴7名称</v>
      </c>
      <c r="C9" s="41" t="str">
        <f>事務所利用シート!C100</f>
        <v/>
      </c>
      <c r="D9" s="41" t="str">
        <f>事務所利用シート!C102</f>
        <v/>
      </c>
      <c r="E9" s="41" t="str">
        <f>事務所利用シート!C101</f>
        <v/>
      </c>
      <c r="F9" s="41" t="str">
        <f>IF(事務所利用シート!C103="/00","",事務所利用シート!C103)</f>
        <v/>
      </c>
      <c r="G9" s="41" t="str">
        <f>事務所利用シート!C104</f>
        <v/>
      </c>
      <c r="H9" s="41" t="b">
        <f>IF(事務所利用シート!E100="Check",TRUE,FALSE)</f>
        <v>0</v>
      </c>
    </row>
    <row r="10" spans="1:8">
      <c r="A10" s="41">
        <v>8</v>
      </c>
      <c r="B10" s="45" t="str">
        <f>事務所利用シート!B105</f>
        <v>職歴8名称</v>
      </c>
      <c r="C10" s="41" t="str">
        <f>事務所利用シート!C105</f>
        <v/>
      </c>
      <c r="D10" s="41" t="str">
        <f>事務所利用シート!C107</f>
        <v/>
      </c>
      <c r="E10" s="41" t="str">
        <f>事務所利用シート!C106</f>
        <v/>
      </c>
      <c r="F10" s="41" t="str">
        <f>IF(事務所利用シート!C108="/00","",事務所利用シート!C108)</f>
        <v/>
      </c>
      <c r="G10" s="41" t="str">
        <f>事務所利用シート!C109</f>
        <v/>
      </c>
      <c r="H10" s="41" t="b">
        <f>IF(事務所利用シート!E105="Check",TRUE,FALSE)</f>
        <v>0</v>
      </c>
    </row>
  </sheetData>
  <customSheetViews>
    <customSheetView guid="{6ED34210-E5EF-43B4-8014-AA1404957290}">
      <selection activeCell="C28" sqref="C28"/>
      <pageMargins left="0.7" right="0.7" top="0.75" bottom="0.75" header="0.3" footer="0.3"/>
      <pageSetup paperSize="9" orientation="portrait" r:id="rId1"/>
    </customSheetView>
    <customSheetView guid="{0C99540D-AED6-46B6-A92B-AE6BDA19C817}" state="hidden">
      <selection activeCell="D30" sqref="D30"/>
      <pageMargins left="0.7" right="0.7" top="0.75" bottom="0.75" header="0.3" footer="0.3"/>
      <pageSetup paperSize="9" orientation="portrait" r:id="rId2"/>
    </customSheetView>
  </customSheetViews>
  <phoneticPr fontId="19"/>
  <conditionalFormatting sqref="C1:G1">
    <cfRule type="expression" dxfId="4" priority="6">
      <formula>#REF!="NG"</formula>
    </cfRule>
  </conditionalFormatting>
  <conditionalFormatting sqref="H1">
    <cfRule type="expression" dxfId="3" priority="4">
      <formula>#REF!="NG"</formula>
    </cfRule>
  </conditionalFormatting>
  <conditionalFormatting sqref="A1:H1">
    <cfRule type="expression" dxfId="2" priority="5">
      <formula>#REF!="NG"</formula>
    </cfRule>
  </conditionalFormatting>
  <conditionalFormatting sqref="A1">
    <cfRule type="expression" dxfId="1" priority="2">
      <formula>#REF!="NG"</formula>
    </cfRule>
  </conditionalFormatting>
  <conditionalFormatting sqref="A1">
    <cfRule type="expression" dxfId="0" priority="3">
      <formula>#REF!="NG"</formula>
    </cfRule>
  </conditionalFormatting>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BE208-2677-4572-ACC7-F2C32A56576D}">
  <sheetPr>
    <tabColor rgb="FFFFFF00"/>
    <pageSetUpPr autoPageBreaks="0" fitToPage="1"/>
  </sheetPr>
  <dimension ref="A1:AP103"/>
  <sheetViews>
    <sheetView view="pageBreakPreview" zoomScaleNormal="100" zoomScaleSheetLayoutView="100" workbookViewId="0">
      <selection activeCell="O48" sqref="O48:AD49"/>
    </sheetView>
  </sheetViews>
  <sheetFormatPr defaultRowHeight="13.5"/>
  <cols>
    <col min="1" max="34" width="2.5" style="45" customWidth="1"/>
    <col min="35" max="35" width="8.6640625" style="45"/>
    <col min="36" max="36" width="9.5" style="45" bestFit="1" customWidth="1"/>
    <col min="37" max="16384" width="8.6640625" style="45"/>
  </cols>
  <sheetData>
    <row r="1" spans="1:42" ht="6.5" customHeight="1">
      <c r="A1" s="95"/>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row>
    <row r="2" spans="1:42" ht="33.65" customHeight="1">
      <c r="A2" s="95"/>
      <c r="B2" s="271"/>
      <c r="C2" s="271"/>
      <c r="D2" s="272" t="s">
        <v>832</v>
      </c>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4"/>
      <c r="AH2" s="97"/>
    </row>
    <row r="3" spans="1:42" ht="5.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42" ht="23.5">
      <c r="A4" s="95"/>
      <c r="B4" s="251" t="s">
        <v>0</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97"/>
      <c r="AI4" s="95"/>
      <c r="AJ4" s="95"/>
      <c r="AK4" s="95"/>
      <c r="AL4" s="95"/>
      <c r="AM4" s="95"/>
      <c r="AN4" s="95"/>
      <c r="AO4" s="95"/>
      <c r="AP4" s="95"/>
    </row>
    <row r="5" spans="1:42">
      <c r="A5" s="95"/>
      <c r="B5" s="90" t="s">
        <v>458</v>
      </c>
      <c r="C5" s="91"/>
      <c r="D5" s="90"/>
      <c r="E5" s="90"/>
      <c r="F5" s="90"/>
      <c r="G5" s="90"/>
      <c r="H5" s="90"/>
      <c r="I5" s="90"/>
      <c r="J5" s="90"/>
      <c r="K5" s="90"/>
      <c r="L5" s="90"/>
      <c r="M5" s="90"/>
      <c r="N5" s="90"/>
      <c r="O5" s="90"/>
      <c r="P5" s="90"/>
      <c r="Q5" s="90"/>
      <c r="R5" s="90"/>
      <c r="S5" s="90"/>
      <c r="T5" s="90"/>
      <c r="U5" s="90"/>
      <c r="V5" s="51" t="s">
        <v>23</v>
      </c>
      <c r="W5" s="252">
        <v>2024</v>
      </c>
      <c r="X5" s="253"/>
      <c r="Y5" s="53" t="s">
        <v>7</v>
      </c>
      <c r="Z5" s="252">
        <v>4</v>
      </c>
      <c r="AA5" s="253"/>
      <c r="AB5" s="54" t="s">
        <v>8</v>
      </c>
      <c r="AC5" s="254">
        <v>1</v>
      </c>
      <c r="AD5" s="253"/>
      <c r="AE5" s="54" t="s">
        <v>9</v>
      </c>
      <c r="AF5" s="255" t="s">
        <v>24</v>
      </c>
      <c r="AG5" s="255"/>
      <c r="AH5" s="95"/>
      <c r="AI5" s="95"/>
      <c r="AJ5" s="98"/>
      <c r="AK5" s="95"/>
      <c r="AL5" s="95"/>
      <c r="AM5" s="95"/>
      <c r="AN5" s="95"/>
      <c r="AO5" s="95"/>
      <c r="AP5" s="95"/>
    </row>
    <row r="6" spans="1:42" ht="14" thickBot="1">
      <c r="A6" s="95"/>
      <c r="B6" s="90" t="s">
        <v>459</v>
      </c>
      <c r="C6" s="91"/>
      <c r="D6" s="90"/>
      <c r="E6" s="90"/>
      <c r="F6" s="90"/>
      <c r="G6" s="90"/>
      <c r="H6" s="90"/>
      <c r="I6" s="90"/>
      <c r="J6" s="90"/>
      <c r="K6" s="90"/>
      <c r="L6" s="90"/>
      <c r="M6" s="90"/>
      <c r="N6" s="90"/>
      <c r="O6" s="90"/>
      <c r="P6" s="90"/>
      <c r="Q6" s="90"/>
      <c r="R6" s="90"/>
      <c r="S6" s="90"/>
      <c r="T6" s="90"/>
      <c r="U6" s="90"/>
      <c r="V6" s="90"/>
      <c r="W6" s="92"/>
      <c r="X6" s="92"/>
      <c r="Y6" s="93"/>
      <c r="Z6" s="92"/>
      <c r="AA6" s="92"/>
      <c r="AB6" s="93"/>
      <c r="AC6" s="92"/>
      <c r="AD6" s="92"/>
      <c r="AE6" s="93"/>
      <c r="AF6" s="94"/>
      <c r="AG6" s="94"/>
      <c r="AH6" s="95"/>
      <c r="AI6" s="95"/>
      <c r="AJ6" s="98"/>
      <c r="AK6" s="95"/>
      <c r="AL6" s="95"/>
      <c r="AM6" s="95"/>
      <c r="AN6" s="95"/>
      <c r="AO6" s="95"/>
      <c r="AP6" s="95"/>
    </row>
    <row r="7" spans="1:42">
      <c r="A7" s="95"/>
      <c r="B7" s="279"/>
      <c r="C7" s="280"/>
      <c r="D7" s="281"/>
      <c r="E7" s="225" t="s">
        <v>2</v>
      </c>
      <c r="F7" s="225"/>
      <c r="G7" s="225"/>
      <c r="H7" s="225"/>
      <c r="I7" s="225"/>
      <c r="J7" s="225"/>
      <c r="K7" s="225"/>
      <c r="L7" s="225"/>
      <c r="M7" s="225" t="s">
        <v>11</v>
      </c>
      <c r="N7" s="225"/>
      <c r="O7" s="225"/>
      <c r="P7" s="225"/>
      <c r="Q7" s="225"/>
      <c r="R7" s="225"/>
      <c r="S7" s="225"/>
      <c r="T7" s="225"/>
      <c r="U7" s="225" t="s">
        <v>20</v>
      </c>
      <c r="V7" s="225"/>
      <c r="W7" s="226" t="s">
        <v>48</v>
      </c>
      <c r="X7" s="226"/>
      <c r="Y7" s="226"/>
      <c r="Z7" s="226"/>
      <c r="AA7" s="226"/>
      <c r="AB7" s="226"/>
      <c r="AC7" s="239" t="s">
        <v>946</v>
      </c>
      <c r="AD7" s="240"/>
      <c r="AE7" s="240"/>
      <c r="AF7" s="240"/>
      <c r="AG7" s="241"/>
      <c r="AH7" s="95"/>
      <c r="AI7" s="95"/>
      <c r="AJ7" s="95"/>
      <c r="AK7" s="95"/>
      <c r="AL7" s="95"/>
      <c r="AM7" s="95"/>
      <c r="AN7" s="95"/>
      <c r="AO7" s="95"/>
      <c r="AP7" s="95"/>
    </row>
    <row r="8" spans="1:42">
      <c r="A8" s="95"/>
      <c r="B8" s="278" t="s">
        <v>5</v>
      </c>
      <c r="C8" s="175"/>
      <c r="D8" s="176"/>
      <c r="E8" s="325" t="s">
        <v>509</v>
      </c>
      <c r="F8" s="325"/>
      <c r="G8" s="325"/>
      <c r="H8" s="325"/>
      <c r="I8" s="325"/>
      <c r="J8" s="325"/>
      <c r="K8" s="325"/>
      <c r="L8" s="325"/>
      <c r="M8" s="325" t="s">
        <v>510</v>
      </c>
      <c r="N8" s="325"/>
      <c r="O8" s="325"/>
      <c r="P8" s="325"/>
      <c r="Q8" s="325"/>
      <c r="R8" s="325"/>
      <c r="S8" s="325"/>
      <c r="T8" s="325"/>
      <c r="U8" s="144" t="s">
        <v>13</v>
      </c>
      <c r="V8" s="144"/>
      <c r="W8" s="328" t="s">
        <v>514</v>
      </c>
      <c r="X8" s="328"/>
      <c r="Y8" s="328"/>
      <c r="Z8" s="328"/>
      <c r="AA8" s="328"/>
      <c r="AB8" s="328"/>
      <c r="AC8" s="242"/>
      <c r="AD8" s="242"/>
      <c r="AE8" s="242"/>
      <c r="AF8" s="242"/>
      <c r="AG8" s="243"/>
      <c r="AH8" s="95"/>
      <c r="AI8" s="95"/>
      <c r="AJ8" s="95"/>
      <c r="AK8" s="95"/>
      <c r="AL8" s="95"/>
      <c r="AM8" s="95"/>
      <c r="AN8" s="95"/>
      <c r="AO8" s="95"/>
      <c r="AP8" s="95"/>
    </row>
    <row r="9" spans="1:42" ht="15.4" customHeight="1">
      <c r="A9" s="95"/>
      <c r="B9" s="278" t="s">
        <v>3</v>
      </c>
      <c r="C9" s="175"/>
      <c r="D9" s="176"/>
      <c r="E9" s="325" t="s">
        <v>482</v>
      </c>
      <c r="F9" s="325"/>
      <c r="G9" s="325"/>
      <c r="H9" s="325"/>
      <c r="I9" s="325"/>
      <c r="J9" s="325"/>
      <c r="K9" s="325"/>
      <c r="L9" s="325"/>
      <c r="M9" s="325" t="s">
        <v>508</v>
      </c>
      <c r="N9" s="325"/>
      <c r="O9" s="325"/>
      <c r="P9" s="325"/>
      <c r="Q9" s="325"/>
      <c r="R9" s="325"/>
      <c r="S9" s="325"/>
      <c r="T9" s="325"/>
      <c r="U9" s="144" t="s">
        <v>14</v>
      </c>
      <c r="V9" s="144"/>
      <c r="W9" s="328" t="s">
        <v>47</v>
      </c>
      <c r="X9" s="328"/>
      <c r="Y9" s="328"/>
      <c r="Z9" s="328"/>
      <c r="AA9" s="328"/>
      <c r="AB9" s="328"/>
      <c r="AC9" s="242"/>
      <c r="AD9" s="242"/>
      <c r="AE9" s="242"/>
      <c r="AF9" s="242"/>
      <c r="AG9" s="243"/>
      <c r="AH9" s="95"/>
      <c r="AI9" s="95"/>
      <c r="AJ9" s="95"/>
      <c r="AK9" s="95"/>
      <c r="AL9" s="95"/>
      <c r="AM9" s="95"/>
      <c r="AN9" s="95"/>
      <c r="AO9" s="95"/>
      <c r="AP9" s="95"/>
    </row>
    <row r="10" spans="1:42">
      <c r="A10" s="95"/>
      <c r="B10" s="278" t="s">
        <v>1</v>
      </c>
      <c r="C10" s="175"/>
      <c r="D10" s="176"/>
      <c r="E10" s="325" t="s">
        <v>511</v>
      </c>
      <c r="F10" s="325"/>
      <c r="G10" s="325"/>
      <c r="H10" s="325"/>
      <c r="I10" s="325"/>
      <c r="J10" s="325"/>
      <c r="K10" s="325"/>
      <c r="L10" s="325"/>
      <c r="M10" s="325" t="s">
        <v>512</v>
      </c>
      <c r="N10" s="325"/>
      <c r="O10" s="325"/>
      <c r="P10" s="325"/>
      <c r="Q10" s="325"/>
      <c r="R10" s="325"/>
      <c r="S10" s="325"/>
      <c r="T10" s="325"/>
      <c r="U10" s="238" t="s">
        <v>12</v>
      </c>
      <c r="V10" s="238"/>
      <c r="W10" s="238"/>
      <c r="X10" s="238"/>
      <c r="Y10" s="238"/>
      <c r="Z10" s="238"/>
      <c r="AA10" s="238"/>
      <c r="AB10" s="238"/>
      <c r="AC10" s="242"/>
      <c r="AD10" s="242"/>
      <c r="AE10" s="242"/>
      <c r="AF10" s="242"/>
      <c r="AG10" s="243"/>
      <c r="AH10" s="95"/>
      <c r="AI10" s="95"/>
      <c r="AJ10" s="95"/>
      <c r="AK10" s="95"/>
      <c r="AL10" s="95"/>
      <c r="AM10" s="95"/>
      <c r="AN10" s="95"/>
      <c r="AO10" s="95"/>
      <c r="AP10" s="95"/>
    </row>
    <row r="11" spans="1:42">
      <c r="A11" s="95"/>
      <c r="B11" s="278" t="s">
        <v>4</v>
      </c>
      <c r="C11" s="175"/>
      <c r="D11" s="176"/>
      <c r="E11" s="127">
        <v>1980</v>
      </c>
      <c r="F11" s="147"/>
      <c r="G11" s="54" t="s">
        <v>7</v>
      </c>
      <c r="H11" s="223">
        <v>1</v>
      </c>
      <c r="I11" s="224"/>
      <c r="J11" s="55" t="s">
        <v>8</v>
      </c>
      <c r="K11" s="127">
        <v>1</v>
      </c>
      <c r="L11" s="252"/>
      <c r="M11" s="55" t="s">
        <v>9</v>
      </c>
      <c r="N11" s="264">
        <f>IFERROR(DATEDIF(DATE($E$11,$H$11,$K$11),DATE($W$5,$Z$5,$AC$5),"Y"),"###")</f>
        <v>44</v>
      </c>
      <c r="O11" s="265"/>
      <c r="P11" s="3" t="s">
        <v>10</v>
      </c>
      <c r="Q11" s="266" t="s">
        <v>6</v>
      </c>
      <c r="R11" s="267"/>
      <c r="S11" s="268" t="s">
        <v>599</v>
      </c>
      <c r="T11" s="269"/>
      <c r="U11" s="227"/>
      <c r="V11" s="227"/>
      <c r="W11" s="227"/>
      <c r="X11" s="227"/>
      <c r="Y11" s="227"/>
      <c r="Z11" s="227"/>
      <c r="AA11" s="227"/>
      <c r="AB11" s="227"/>
      <c r="AC11" s="242"/>
      <c r="AD11" s="242"/>
      <c r="AE11" s="242"/>
      <c r="AF11" s="242"/>
      <c r="AG11" s="243"/>
      <c r="AH11" s="95"/>
      <c r="AI11" s="95"/>
      <c r="AJ11" s="98"/>
      <c r="AK11" s="95"/>
      <c r="AL11" s="95"/>
      <c r="AM11" s="95"/>
      <c r="AN11" s="95"/>
      <c r="AO11" s="95"/>
      <c r="AP11" s="95"/>
    </row>
    <row r="12" spans="1:42">
      <c r="A12" s="95"/>
      <c r="B12" s="200" t="s">
        <v>15</v>
      </c>
      <c r="C12" s="144"/>
      <c r="D12" s="144"/>
      <c r="E12" s="52" t="s">
        <v>16</v>
      </c>
      <c r="F12" s="327" t="s">
        <v>463</v>
      </c>
      <c r="G12" s="327"/>
      <c r="H12" s="327"/>
      <c r="I12" s="327"/>
      <c r="J12" s="245"/>
      <c r="K12" s="246"/>
      <c r="L12" s="246"/>
      <c r="M12" s="246"/>
      <c r="N12" s="246"/>
      <c r="O12" s="246"/>
      <c r="P12" s="246"/>
      <c r="Q12" s="246"/>
      <c r="R12" s="246"/>
      <c r="S12" s="246"/>
      <c r="T12" s="247"/>
      <c r="U12" s="238" t="s">
        <v>21</v>
      </c>
      <c r="V12" s="238"/>
      <c r="W12" s="238"/>
      <c r="X12" s="238"/>
      <c r="Y12" s="238"/>
      <c r="Z12" s="238"/>
      <c r="AA12" s="201" t="s">
        <v>46</v>
      </c>
      <c r="AB12" s="201"/>
      <c r="AC12" s="242"/>
      <c r="AD12" s="242"/>
      <c r="AE12" s="242"/>
      <c r="AF12" s="242"/>
      <c r="AG12" s="243"/>
      <c r="AH12" s="95"/>
      <c r="AI12" s="95"/>
      <c r="AJ12" s="95"/>
      <c r="AK12" s="95"/>
      <c r="AL12" s="95"/>
      <c r="AM12" s="95"/>
      <c r="AN12" s="95"/>
      <c r="AO12" s="95"/>
      <c r="AP12" s="95"/>
    </row>
    <row r="13" spans="1:42" ht="28.15" customHeight="1">
      <c r="A13" s="95"/>
      <c r="B13" s="200"/>
      <c r="C13" s="144"/>
      <c r="D13" s="144"/>
      <c r="E13" s="327" t="s">
        <v>49</v>
      </c>
      <c r="F13" s="327"/>
      <c r="G13" s="327"/>
      <c r="H13" s="327"/>
      <c r="I13" s="327"/>
      <c r="J13" s="327"/>
      <c r="K13" s="327"/>
      <c r="L13" s="327"/>
      <c r="M13" s="327"/>
      <c r="N13" s="327"/>
      <c r="O13" s="327"/>
      <c r="P13" s="327"/>
      <c r="Q13" s="327"/>
      <c r="R13" s="327"/>
      <c r="S13" s="327"/>
      <c r="T13" s="327"/>
      <c r="U13" s="238" t="s">
        <v>18</v>
      </c>
      <c r="V13" s="238"/>
      <c r="W13" s="238"/>
      <c r="X13" s="238"/>
      <c r="Y13" s="201" t="s">
        <v>45</v>
      </c>
      <c r="Z13" s="201"/>
      <c r="AA13" s="201"/>
      <c r="AB13" s="201"/>
      <c r="AC13" s="201"/>
      <c r="AD13" s="201"/>
      <c r="AE13" s="201"/>
      <c r="AF13" s="201"/>
      <c r="AG13" s="202"/>
      <c r="AH13" s="95"/>
      <c r="AI13" s="95"/>
      <c r="AJ13" s="95"/>
      <c r="AK13" s="95"/>
      <c r="AL13" s="95"/>
      <c r="AM13" s="95"/>
      <c r="AN13" s="95"/>
      <c r="AO13" s="95"/>
      <c r="AP13" s="95"/>
    </row>
    <row r="14" spans="1:42" ht="14" thickBot="1">
      <c r="A14" s="95"/>
      <c r="B14" s="277" t="s">
        <v>17</v>
      </c>
      <c r="C14" s="177"/>
      <c r="D14" s="178"/>
      <c r="E14" s="262" t="s">
        <v>513</v>
      </c>
      <c r="F14" s="326"/>
      <c r="G14" s="326"/>
      <c r="H14" s="326"/>
      <c r="I14" s="326"/>
      <c r="J14" s="326"/>
      <c r="K14" s="326"/>
      <c r="L14" s="326"/>
      <c r="M14" s="326"/>
      <c r="N14" s="326"/>
      <c r="O14" s="326"/>
      <c r="P14" s="326"/>
      <c r="Q14" s="326"/>
      <c r="R14" s="326"/>
      <c r="S14" s="326"/>
      <c r="T14" s="326"/>
      <c r="U14" s="256" t="s">
        <v>19</v>
      </c>
      <c r="V14" s="256"/>
      <c r="W14" s="256"/>
      <c r="X14" s="256"/>
      <c r="Y14" s="161">
        <v>2024</v>
      </c>
      <c r="Z14" s="257"/>
      <c r="AA14" s="56" t="s">
        <v>7</v>
      </c>
      <c r="AB14" s="258">
        <v>5</v>
      </c>
      <c r="AC14" s="259"/>
      <c r="AD14" s="57" t="s">
        <v>8</v>
      </c>
      <c r="AE14" s="260">
        <v>1</v>
      </c>
      <c r="AF14" s="259"/>
      <c r="AG14" s="6" t="s">
        <v>9</v>
      </c>
      <c r="AH14" s="95"/>
      <c r="AI14" s="95"/>
      <c r="AJ14" s="95"/>
      <c r="AK14" s="95"/>
      <c r="AL14" s="95"/>
      <c r="AM14" s="95"/>
      <c r="AN14" s="95"/>
      <c r="AO14" s="95"/>
      <c r="AP14" s="95"/>
    </row>
    <row r="15" spans="1:42">
      <c r="A15" s="95"/>
      <c r="B15" s="32" t="s">
        <v>22</v>
      </c>
      <c r="AH15" s="95"/>
      <c r="AI15" s="95"/>
      <c r="AJ15" s="95"/>
      <c r="AK15" s="95"/>
      <c r="AL15" s="95"/>
      <c r="AM15" s="95"/>
      <c r="AN15" s="95"/>
      <c r="AO15" s="95"/>
      <c r="AP15" s="95"/>
    </row>
    <row r="16" spans="1:42" ht="6.4" customHeight="1" thickBot="1">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row>
    <row r="17" spans="1:42">
      <c r="A17" s="95"/>
      <c r="B17" s="198" t="s">
        <v>40</v>
      </c>
      <c r="C17" s="199"/>
      <c r="D17" s="199"/>
      <c r="E17" s="207" t="s">
        <v>62</v>
      </c>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9"/>
      <c r="AH17" s="95"/>
      <c r="AI17" s="95"/>
      <c r="AJ17" s="95"/>
      <c r="AK17" s="95"/>
      <c r="AL17" s="95"/>
      <c r="AM17" s="95"/>
      <c r="AN17" s="95"/>
      <c r="AO17" s="95"/>
      <c r="AP17" s="95"/>
    </row>
    <row r="18" spans="1:42">
      <c r="A18" s="95"/>
      <c r="B18" s="200" t="s">
        <v>41</v>
      </c>
      <c r="C18" s="144"/>
      <c r="D18" s="144"/>
      <c r="E18" s="201" t="s">
        <v>937</v>
      </c>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2"/>
      <c r="AH18" s="95"/>
      <c r="AI18" s="95"/>
      <c r="AJ18" s="95"/>
      <c r="AK18" s="95"/>
      <c r="AL18" s="95"/>
      <c r="AM18" s="95"/>
      <c r="AN18" s="95"/>
      <c r="AO18" s="95"/>
      <c r="AP18" s="95"/>
    </row>
    <row r="19" spans="1:42" ht="14" thickBot="1">
      <c r="A19" s="95"/>
      <c r="B19" s="197" t="s">
        <v>42</v>
      </c>
      <c r="C19" s="196"/>
      <c r="D19" s="196"/>
      <c r="E19" s="196" t="s">
        <v>43</v>
      </c>
      <c r="F19" s="196"/>
      <c r="G19" s="196"/>
      <c r="H19" s="203" t="s">
        <v>923</v>
      </c>
      <c r="I19" s="204"/>
      <c r="J19" s="204"/>
      <c r="K19" s="204"/>
      <c r="L19" s="204"/>
      <c r="M19" s="204"/>
      <c r="N19" s="204"/>
      <c r="O19" s="204"/>
      <c r="P19" s="206"/>
      <c r="Q19" s="185" t="s">
        <v>44</v>
      </c>
      <c r="R19" s="177"/>
      <c r="S19" s="177"/>
      <c r="T19" s="177"/>
      <c r="U19" s="177"/>
      <c r="V19" s="178"/>
      <c r="W19" s="203" t="s">
        <v>391</v>
      </c>
      <c r="X19" s="204"/>
      <c r="Y19" s="204"/>
      <c r="Z19" s="204"/>
      <c r="AA19" s="204"/>
      <c r="AB19" s="204"/>
      <c r="AC19" s="204"/>
      <c r="AD19" s="204"/>
      <c r="AE19" s="204"/>
      <c r="AF19" s="204"/>
      <c r="AG19" s="205"/>
      <c r="AH19" s="95"/>
      <c r="AI19" s="95"/>
      <c r="AJ19" s="95"/>
      <c r="AK19" s="95"/>
      <c r="AL19" s="95"/>
      <c r="AM19" s="95"/>
      <c r="AN19" s="95"/>
      <c r="AO19" s="95"/>
      <c r="AP19" s="95"/>
    </row>
    <row r="20" spans="1:42" ht="7.5" customHeight="1">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row>
    <row r="21" spans="1:42" ht="22" thickBot="1">
      <c r="A21" s="95"/>
      <c r="B21" s="4" t="s">
        <v>26</v>
      </c>
      <c r="C21" s="4"/>
      <c r="D21" s="95"/>
      <c r="E21" s="270" t="s" ph="1">
        <v>25</v>
      </c>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95"/>
      <c r="AI21" s="95"/>
      <c r="AJ21" s="95"/>
      <c r="AK21" s="95"/>
      <c r="AL21" s="95"/>
      <c r="AM21" s="95"/>
      <c r="AN21" s="95"/>
      <c r="AO21" s="95"/>
      <c r="AP21" s="95"/>
    </row>
    <row r="22" spans="1:42">
      <c r="A22" s="95"/>
      <c r="B22" s="218" t="s">
        <v>27</v>
      </c>
      <c r="C22" s="219"/>
      <c r="D22" s="219"/>
      <c r="E22" s="315" t="s">
        <v>515</v>
      </c>
      <c r="F22" s="316"/>
      <c r="G22" s="316"/>
      <c r="H22" s="316"/>
      <c r="I22" s="316"/>
      <c r="J22" s="316"/>
      <c r="K22" s="316"/>
      <c r="L22" s="316"/>
      <c r="M22" s="316"/>
      <c r="N22" s="316"/>
      <c r="O22" s="316"/>
      <c r="P22" s="316"/>
      <c r="Q22" s="316"/>
      <c r="R22" s="316"/>
      <c r="S22" s="316"/>
      <c r="T22" s="316"/>
      <c r="U22" s="316"/>
      <c r="V22" s="316"/>
      <c r="W22" s="317"/>
      <c r="X22" s="321">
        <v>1995</v>
      </c>
      <c r="Y22" s="321"/>
      <c r="Z22" s="20" t="s">
        <v>7</v>
      </c>
      <c r="AA22" s="321">
        <v>4</v>
      </c>
      <c r="AB22" s="321"/>
      <c r="AC22" s="20" t="s">
        <v>8</v>
      </c>
      <c r="AD22" s="322" t="s">
        <v>52</v>
      </c>
      <c r="AE22" s="323"/>
      <c r="AF22" s="323"/>
      <c r="AG22" s="324"/>
      <c r="AH22" s="95"/>
      <c r="AI22" s="95"/>
      <c r="AJ22" s="95"/>
      <c r="AK22" s="95"/>
      <c r="AL22" s="95"/>
      <c r="AM22" s="95"/>
      <c r="AN22" s="95"/>
      <c r="AO22" s="95"/>
      <c r="AP22" s="95"/>
    </row>
    <row r="23" spans="1:42">
      <c r="A23" s="95"/>
      <c r="B23" s="220"/>
      <c r="C23" s="221"/>
      <c r="D23" s="221"/>
      <c r="E23" s="318"/>
      <c r="F23" s="319"/>
      <c r="G23" s="319"/>
      <c r="H23" s="319"/>
      <c r="I23" s="319"/>
      <c r="J23" s="319"/>
      <c r="K23" s="319"/>
      <c r="L23" s="319"/>
      <c r="M23" s="319"/>
      <c r="N23" s="319"/>
      <c r="O23" s="319"/>
      <c r="P23" s="319"/>
      <c r="Q23" s="319"/>
      <c r="R23" s="319"/>
      <c r="S23" s="319"/>
      <c r="T23" s="319"/>
      <c r="U23" s="319"/>
      <c r="V23" s="319"/>
      <c r="W23" s="320"/>
      <c r="X23" s="138">
        <v>1998</v>
      </c>
      <c r="Y23" s="138"/>
      <c r="Z23" s="21" t="s">
        <v>7</v>
      </c>
      <c r="AA23" s="138">
        <v>3</v>
      </c>
      <c r="AB23" s="138"/>
      <c r="AC23" s="21" t="s">
        <v>8</v>
      </c>
      <c r="AD23" s="306" t="s">
        <v>53</v>
      </c>
      <c r="AE23" s="307"/>
      <c r="AF23" s="307"/>
      <c r="AG23" s="308"/>
      <c r="AH23" s="95"/>
      <c r="AI23" s="95"/>
      <c r="AJ23" s="95"/>
      <c r="AK23" s="95"/>
      <c r="AL23" s="95"/>
      <c r="AM23" s="95"/>
      <c r="AN23" s="95"/>
      <c r="AO23" s="95"/>
      <c r="AP23" s="95"/>
    </row>
    <row r="24" spans="1:42">
      <c r="A24" s="95"/>
      <c r="B24" s="191" t="s">
        <v>604</v>
      </c>
      <c r="C24" s="192"/>
      <c r="D24" s="192"/>
      <c r="E24" s="312" t="s">
        <v>54</v>
      </c>
      <c r="F24" s="313"/>
      <c r="G24" s="313"/>
      <c r="H24" s="313"/>
      <c r="I24" s="313"/>
      <c r="J24" s="313"/>
      <c r="K24" s="313"/>
      <c r="L24" s="313"/>
      <c r="M24" s="313"/>
      <c r="N24" s="313"/>
      <c r="O24" s="313"/>
      <c r="P24" s="313"/>
      <c r="Q24" s="313"/>
      <c r="R24" s="313"/>
      <c r="S24" s="313"/>
      <c r="T24" s="313"/>
      <c r="U24" s="313"/>
      <c r="V24" s="313"/>
      <c r="W24" s="314"/>
      <c r="X24" s="138">
        <v>1998</v>
      </c>
      <c r="Y24" s="138"/>
      <c r="Z24" s="21" t="s">
        <v>7</v>
      </c>
      <c r="AA24" s="138">
        <v>4</v>
      </c>
      <c r="AB24" s="138"/>
      <c r="AC24" s="21" t="s">
        <v>8</v>
      </c>
      <c r="AD24" s="306" t="s">
        <v>51</v>
      </c>
      <c r="AE24" s="307"/>
      <c r="AF24" s="307"/>
      <c r="AG24" s="308"/>
      <c r="AH24" s="97"/>
      <c r="AI24" s="95"/>
      <c r="AJ24" s="95"/>
      <c r="AK24" s="95"/>
      <c r="AL24" s="95"/>
      <c r="AM24" s="95"/>
      <c r="AN24" s="95"/>
      <c r="AO24" s="95"/>
      <c r="AP24" s="95"/>
    </row>
    <row r="25" spans="1:42">
      <c r="A25" s="95"/>
      <c r="B25" s="191"/>
      <c r="C25" s="192"/>
      <c r="D25" s="192"/>
      <c r="E25" s="309" t="s">
        <v>938</v>
      </c>
      <c r="F25" s="310"/>
      <c r="G25" s="310"/>
      <c r="H25" s="310"/>
      <c r="I25" s="310"/>
      <c r="J25" s="310"/>
      <c r="K25" s="310"/>
      <c r="L25" s="310"/>
      <c r="M25" s="310"/>
      <c r="N25" s="310"/>
      <c r="O25" s="310"/>
      <c r="P25" s="310"/>
      <c r="Q25" s="310"/>
      <c r="R25" s="310"/>
      <c r="S25" s="310"/>
      <c r="T25" s="310"/>
      <c r="U25" s="310"/>
      <c r="V25" s="310"/>
      <c r="W25" s="311"/>
      <c r="X25" s="138">
        <v>2000</v>
      </c>
      <c r="Y25" s="138"/>
      <c r="Z25" s="21" t="s">
        <v>7</v>
      </c>
      <c r="AA25" s="138">
        <v>3</v>
      </c>
      <c r="AB25" s="138"/>
      <c r="AC25" s="21" t="s">
        <v>8</v>
      </c>
      <c r="AD25" s="306" t="s">
        <v>829</v>
      </c>
      <c r="AE25" s="307"/>
      <c r="AF25" s="307"/>
      <c r="AG25" s="308"/>
      <c r="AH25" s="99"/>
      <c r="AI25" s="95"/>
      <c r="AJ25" s="95"/>
      <c r="AK25" s="95"/>
      <c r="AL25" s="95"/>
      <c r="AM25" s="95"/>
      <c r="AN25" s="95"/>
      <c r="AO25" s="95"/>
      <c r="AP25" s="95"/>
    </row>
    <row r="26" spans="1:42">
      <c r="A26" s="95"/>
      <c r="B26" s="210" t="s">
        <v>604</v>
      </c>
      <c r="C26" s="211"/>
      <c r="D26" s="211"/>
      <c r="E26" s="312" t="s">
        <v>828</v>
      </c>
      <c r="F26" s="313"/>
      <c r="G26" s="313"/>
      <c r="H26" s="313"/>
      <c r="I26" s="313"/>
      <c r="J26" s="313"/>
      <c r="K26" s="313"/>
      <c r="L26" s="313"/>
      <c r="M26" s="313"/>
      <c r="N26" s="313"/>
      <c r="O26" s="313"/>
      <c r="P26" s="313"/>
      <c r="Q26" s="313"/>
      <c r="R26" s="313"/>
      <c r="S26" s="313"/>
      <c r="T26" s="313"/>
      <c r="U26" s="313"/>
      <c r="V26" s="313"/>
      <c r="W26" s="314"/>
      <c r="X26" s="138">
        <v>2000</v>
      </c>
      <c r="Y26" s="138"/>
      <c r="Z26" s="21" t="s">
        <v>7</v>
      </c>
      <c r="AA26" s="138">
        <v>4</v>
      </c>
      <c r="AB26" s="138"/>
      <c r="AC26" s="21" t="s">
        <v>8</v>
      </c>
      <c r="AD26" s="306" t="s">
        <v>830</v>
      </c>
      <c r="AE26" s="307"/>
      <c r="AF26" s="307"/>
      <c r="AG26" s="308"/>
      <c r="AH26" s="99"/>
      <c r="AI26" s="95"/>
      <c r="AJ26" s="95"/>
      <c r="AK26" s="95"/>
      <c r="AL26" s="95"/>
      <c r="AM26" s="95"/>
      <c r="AN26" s="95"/>
      <c r="AO26" s="95"/>
      <c r="AP26" s="95"/>
    </row>
    <row r="27" spans="1:42">
      <c r="A27" s="95"/>
      <c r="B27" s="210"/>
      <c r="C27" s="211"/>
      <c r="D27" s="211"/>
      <c r="E27" s="309" t="s">
        <v>938</v>
      </c>
      <c r="F27" s="310"/>
      <c r="G27" s="310"/>
      <c r="H27" s="310"/>
      <c r="I27" s="310"/>
      <c r="J27" s="310"/>
      <c r="K27" s="310"/>
      <c r="L27" s="310"/>
      <c r="M27" s="310"/>
      <c r="N27" s="310"/>
      <c r="O27" s="310"/>
      <c r="P27" s="310"/>
      <c r="Q27" s="310"/>
      <c r="R27" s="310"/>
      <c r="S27" s="310"/>
      <c r="T27" s="310"/>
      <c r="U27" s="310"/>
      <c r="V27" s="310"/>
      <c r="W27" s="311"/>
      <c r="X27" s="138">
        <v>2002</v>
      </c>
      <c r="Y27" s="138"/>
      <c r="Z27" s="21" t="s">
        <v>7</v>
      </c>
      <c r="AA27" s="138">
        <v>3</v>
      </c>
      <c r="AB27" s="138"/>
      <c r="AC27" s="21" t="s">
        <v>8</v>
      </c>
      <c r="AD27" s="306" t="s">
        <v>53</v>
      </c>
      <c r="AE27" s="307"/>
      <c r="AF27" s="307"/>
      <c r="AG27" s="308"/>
      <c r="AH27" s="99"/>
      <c r="AI27" s="95"/>
      <c r="AJ27" s="95"/>
      <c r="AK27" s="95"/>
      <c r="AL27" s="95"/>
      <c r="AM27" s="95"/>
      <c r="AN27" s="95"/>
      <c r="AO27" s="95"/>
      <c r="AP27" s="95"/>
    </row>
    <row r="28" spans="1:42">
      <c r="A28" s="95"/>
      <c r="B28" s="210" t="s">
        <v>519</v>
      </c>
      <c r="C28" s="211"/>
      <c r="D28" s="211"/>
      <c r="E28" s="303"/>
      <c r="F28" s="304"/>
      <c r="G28" s="304"/>
      <c r="H28" s="304"/>
      <c r="I28" s="304"/>
      <c r="J28" s="304"/>
      <c r="K28" s="304"/>
      <c r="L28" s="304"/>
      <c r="M28" s="304"/>
      <c r="N28" s="304"/>
      <c r="O28" s="304"/>
      <c r="P28" s="304"/>
      <c r="Q28" s="304"/>
      <c r="R28" s="304"/>
      <c r="S28" s="304"/>
      <c r="T28" s="304"/>
      <c r="U28" s="304"/>
      <c r="V28" s="304"/>
      <c r="W28" s="305"/>
      <c r="X28" s="138"/>
      <c r="Y28" s="138"/>
      <c r="Z28" s="21" t="s">
        <v>7</v>
      </c>
      <c r="AA28" s="138"/>
      <c r="AB28" s="138"/>
      <c r="AC28" s="21" t="s">
        <v>8</v>
      </c>
      <c r="AD28" s="306"/>
      <c r="AE28" s="307"/>
      <c r="AF28" s="307"/>
      <c r="AG28" s="308"/>
      <c r="AH28" s="99"/>
      <c r="AI28" s="95"/>
      <c r="AJ28" s="95"/>
      <c r="AK28" s="95"/>
      <c r="AL28" s="95"/>
      <c r="AM28" s="95"/>
      <c r="AN28" s="95"/>
      <c r="AO28" s="95"/>
      <c r="AP28" s="95"/>
    </row>
    <row r="29" spans="1:42">
      <c r="A29" s="95"/>
      <c r="B29" s="210"/>
      <c r="C29" s="211"/>
      <c r="D29" s="211"/>
      <c r="E29" s="309"/>
      <c r="F29" s="310"/>
      <c r="G29" s="310"/>
      <c r="H29" s="310"/>
      <c r="I29" s="310"/>
      <c r="J29" s="310"/>
      <c r="K29" s="310"/>
      <c r="L29" s="310"/>
      <c r="M29" s="310"/>
      <c r="N29" s="310"/>
      <c r="O29" s="310"/>
      <c r="P29" s="310"/>
      <c r="Q29" s="310"/>
      <c r="R29" s="310"/>
      <c r="S29" s="310"/>
      <c r="T29" s="310"/>
      <c r="U29" s="310"/>
      <c r="V29" s="310"/>
      <c r="W29" s="311"/>
      <c r="X29" s="138"/>
      <c r="Y29" s="138"/>
      <c r="Z29" s="21" t="s">
        <v>7</v>
      </c>
      <c r="AA29" s="138"/>
      <c r="AB29" s="138"/>
      <c r="AC29" s="21" t="s">
        <v>8</v>
      </c>
      <c r="AD29" s="306"/>
      <c r="AE29" s="307"/>
      <c r="AF29" s="307"/>
      <c r="AG29" s="308"/>
      <c r="AH29" s="99"/>
      <c r="AI29" s="95"/>
      <c r="AJ29" s="95"/>
      <c r="AK29" s="95"/>
      <c r="AL29" s="95"/>
      <c r="AM29" s="95"/>
      <c r="AN29" s="95"/>
      <c r="AO29" s="95"/>
      <c r="AP29" s="95"/>
    </row>
    <row r="30" spans="1:42" ht="14.25" customHeight="1">
      <c r="A30" s="95"/>
      <c r="B30" s="191" t="s">
        <v>603</v>
      </c>
      <c r="C30" s="192"/>
      <c r="D30" s="192"/>
      <c r="E30" s="303" t="s">
        <v>54</v>
      </c>
      <c r="F30" s="304"/>
      <c r="G30" s="304"/>
      <c r="H30" s="304"/>
      <c r="I30" s="304"/>
      <c r="J30" s="304"/>
      <c r="K30" s="304"/>
      <c r="L30" s="304"/>
      <c r="M30" s="304"/>
      <c r="N30" s="304"/>
      <c r="O30" s="304"/>
      <c r="P30" s="304"/>
      <c r="Q30" s="304"/>
      <c r="R30" s="304"/>
      <c r="S30" s="304"/>
      <c r="T30" s="304"/>
      <c r="U30" s="304"/>
      <c r="V30" s="304"/>
      <c r="W30" s="305"/>
      <c r="X30" s="138">
        <v>2002</v>
      </c>
      <c r="Y30" s="138"/>
      <c r="Z30" s="21" t="s">
        <v>7</v>
      </c>
      <c r="AA30" s="138">
        <v>4</v>
      </c>
      <c r="AB30" s="138"/>
      <c r="AC30" s="21" t="s">
        <v>8</v>
      </c>
      <c r="AD30" s="306" t="s">
        <v>51</v>
      </c>
      <c r="AE30" s="307"/>
      <c r="AF30" s="307"/>
      <c r="AG30" s="308"/>
      <c r="AH30" s="99"/>
      <c r="AI30" s="95"/>
      <c r="AJ30" s="95"/>
      <c r="AK30" s="95"/>
      <c r="AL30" s="95"/>
      <c r="AM30" s="95"/>
      <c r="AN30" s="95"/>
      <c r="AO30" s="95"/>
      <c r="AP30" s="95"/>
    </row>
    <row r="31" spans="1:42">
      <c r="A31" s="95"/>
      <c r="B31" s="191"/>
      <c r="C31" s="192"/>
      <c r="D31" s="192"/>
      <c r="E31" s="309" t="s">
        <v>939</v>
      </c>
      <c r="F31" s="310"/>
      <c r="G31" s="310"/>
      <c r="H31" s="310"/>
      <c r="I31" s="310"/>
      <c r="J31" s="310"/>
      <c r="K31" s="310"/>
      <c r="L31" s="310"/>
      <c r="M31" s="310"/>
      <c r="N31" s="310"/>
      <c r="O31" s="310"/>
      <c r="P31" s="310"/>
      <c r="Q31" s="310"/>
      <c r="R31" s="310"/>
      <c r="S31" s="310"/>
      <c r="T31" s="310"/>
      <c r="U31" s="310"/>
      <c r="V31" s="310"/>
      <c r="W31" s="311"/>
      <c r="X31" s="138">
        <v>2004</v>
      </c>
      <c r="Y31" s="138"/>
      <c r="Z31" s="21" t="s">
        <v>7</v>
      </c>
      <c r="AA31" s="138">
        <v>3</v>
      </c>
      <c r="AB31" s="138"/>
      <c r="AC31" s="21" t="s">
        <v>8</v>
      </c>
      <c r="AD31" s="306" t="s">
        <v>55</v>
      </c>
      <c r="AE31" s="307"/>
      <c r="AF31" s="307"/>
      <c r="AG31" s="308"/>
      <c r="AH31" s="99"/>
      <c r="AI31" s="95"/>
      <c r="AJ31" s="95"/>
      <c r="AK31" s="95"/>
      <c r="AL31" s="95"/>
      <c r="AM31" s="95"/>
      <c r="AN31" s="95"/>
      <c r="AO31" s="95"/>
      <c r="AP31" s="95"/>
    </row>
    <row r="32" spans="1:42" ht="14.25" customHeight="1">
      <c r="A32" s="95"/>
      <c r="B32" s="191" t="s">
        <v>605</v>
      </c>
      <c r="C32" s="192"/>
      <c r="D32" s="192"/>
      <c r="E32" s="303" t="s">
        <v>54</v>
      </c>
      <c r="F32" s="304"/>
      <c r="G32" s="304"/>
      <c r="H32" s="304"/>
      <c r="I32" s="304"/>
      <c r="J32" s="304"/>
      <c r="K32" s="304"/>
      <c r="L32" s="304"/>
      <c r="M32" s="304"/>
      <c r="N32" s="304"/>
      <c r="O32" s="304"/>
      <c r="P32" s="304"/>
      <c r="Q32" s="304"/>
      <c r="R32" s="304"/>
      <c r="S32" s="304"/>
      <c r="T32" s="304"/>
      <c r="U32" s="304"/>
      <c r="V32" s="304"/>
      <c r="W32" s="305"/>
      <c r="X32" s="138">
        <v>2004</v>
      </c>
      <c r="Y32" s="138"/>
      <c r="Z32" s="21" t="s">
        <v>7</v>
      </c>
      <c r="AA32" s="138">
        <v>4</v>
      </c>
      <c r="AB32" s="138"/>
      <c r="AC32" s="21" t="s">
        <v>8</v>
      </c>
      <c r="AD32" s="306" t="s">
        <v>51</v>
      </c>
      <c r="AE32" s="307"/>
      <c r="AF32" s="307"/>
      <c r="AG32" s="308"/>
      <c r="AH32" s="99"/>
      <c r="AI32" s="95"/>
      <c r="AJ32" s="95"/>
      <c r="AK32" s="95"/>
      <c r="AL32" s="95"/>
      <c r="AM32" s="95"/>
      <c r="AN32" s="95"/>
      <c r="AO32" s="95"/>
      <c r="AP32" s="95"/>
    </row>
    <row r="33" spans="1:42">
      <c r="A33" s="95"/>
      <c r="B33" s="191"/>
      <c r="C33" s="192"/>
      <c r="D33" s="192"/>
      <c r="E33" s="309" t="s">
        <v>939</v>
      </c>
      <c r="F33" s="310"/>
      <c r="G33" s="310"/>
      <c r="H33" s="310"/>
      <c r="I33" s="310"/>
      <c r="J33" s="310"/>
      <c r="K33" s="310"/>
      <c r="L33" s="310"/>
      <c r="M33" s="310"/>
      <c r="N33" s="310"/>
      <c r="O33" s="310"/>
      <c r="P33" s="310"/>
      <c r="Q33" s="310"/>
      <c r="R33" s="310"/>
      <c r="S33" s="310"/>
      <c r="T33" s="310"/>
      <c r="U33" s="310"/>
      <c r="V33" s="310"/>
      <c r="W33" s="311"/>
      <c r="X33" s="138">
        <v>2007</v>
      </c>
      <c r="Y33" s="138"/>
      <c r="Z33" s="21" t="s">
        <v>7</v>
      </c>
      <c r="AA33" s="138">
        <v>3</v>
      </c>
      <c r="AB33" s="138"/>
      <c r="AC33" s="21" t="s">
        <v>8</v>
      </c>
      <c r="AD33" s="306" t="s">
        <v>55</v>
      </c>
      <c r="AE33" s="307"/>
      <c r="AF33" s="307"/>
      <c r="AG33" s="308"/>
      <c r="AH33" s="99"/>
      <c r="AI33" s="95"/>
      <c r="AJ33" s="95"/>
      <c r="AK33" s="95"/>
      <c r="AL33" s="95"/>
      <c r="AM33" s="95"/>
      <c r="AN33" s="95"/>
      <c r="AO33" s="95"/>
      <c r="AP33" s="95"/>
    </row>
    <row r="34" spans="1:42">
      <c r="A34" s="95"/>
      <c r="B34" s="181" t="s">
        <v>28</v>
      </c>
      <c r="C34" s="182"/>
      <c r="D34" s="182"/>
      <c r="E34" s="174" t="s">
        <v>29</v>
      </c>
      <c r="F34" s="175"/>
      <c r="G34" s="175"/>
      <c r="H34" s="176"/>
      <c r="I34" s="187" t="s">
        <v>638</v>
      </c>
      <c r="J34" s="187"/>
      <c r="K34" s="187"/>
      <c r="L34" s="187"/>
      <c r="M34" s="187"/>
      <c r="N34" s="187"/>
      <c r="O34" s="187"/>
      <c r="P34" s="187"/>
      <c r="Q34" s="187"/>
      <c r="R34" s="187"/>
      <c r="S34" s="187"/>
      <c r="T34" s="187"/>
      <c r="U34" s="144" t="s">
        <v>30</v>
      </c>
      <c r="V34" s="144"/>
      <c r="W34" s="144"/>
      <c r="X34" s="144"/>
      <c r="Y34" s="179" t="s">
        <v>50</v>
      </c>
      <c r="Z34" s="179"/>
      <c r="AA34" s="179"/>
      <c r="AB34" s="179"/>
      <c r="AC34" s="179"/>
      <c r="AD34" s="179"/>
      <c r="AE34" s="179"/>
      <c r="AF34" s="179"/>
      <c r="AG34" s="180"/>
      <c r="AH34" s="95"/>
      <c r="AI34" s="95"/>
      <c r="AJ34" s="95"/>
      <c r="AK34" s="95"/>
      <c r="AL34" s="95"/>
      <c r="AM34" s="95"/>
      <c r="AN34" s="95"/>
      <c r="AO34" s="95"/>
      <c r="AP34" s="95"/>
    </row>
    <row r="35" spans="1:42" ht="14" thickBot="1">
      <c r="A35" s="95"/>
      <c r="B35" s="183"/>
      <c r="C35" s="184"/>
      <c r="D35" s="184"/>
      <c r="E35" s="185" t="s">
        <v>31</v>
      </c>
      <c r="F35" s="177"/>
      <c r="G35" s="177"/>
      <c r="H35" s="178"/>
      <c r="I35" s="186" t="s">
        <v>54</v>
      </c>
      <c r="J35" s="186"/>
      <c r="K35" s="186"/>
      <c r="L35" s="186"/>
      <c r="M35" s="186"/>
      <c r="N35" s="186"/>
      <c r="O35" s="186"/>
      <c r="P35" s="186"/>
      <c r="Q35" s="186"/>
      <c r="R35" s="186"/>
      <c r="S35" s="186"/>
      <c r="T35" s="186"/>
      <c r="U35" s="177" t="s">
        <v>32</v>
      </c>
      <c r="V35" s="177"/>
      <c r="W35" s="177"/>
      <c r="X35" s="178"/>
      <c r="Y35" s="151">
        <v>2007</v>
      </c>
      <c r="Z35" s="149"/>
      <c r="AA35" s="58" t="s">
        <v>7</v>
      </c>
      <c r="AB35" s="188">
        <v>3</v>
      </c>
      <c r="AC35" s="189"/>
      <c r="AD35" s="59" t="s">
        <v>8</v>
      </c>
      <c r="AE35" s="190">
        <v>15</v>
      </c>
      <c r="AF35" s="189"/>
      <c r="AG35" s="10" t="s">
        <v>9</v>
      </c>
      <c r="AH35" s="100"/>
      <c r="AI35" s="95"/>
      <c r="AJ35" s="95"/>
      <c r="AK35" s="95"/>
      <c r="AL35" s="95"/>
      <c r="AM35" s="95"/>
      <c r="AN35" s="95"/>
      <c r="AO35" s="95"/>
      <c r="AP35" s="95"/>
    </row>
    <row r="36" spans="1:42" ht="6.4" customHeigh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row>
    <row r="37" spans="1:42" ht="19.5">
      <c r="A37" s="95"/>
      <c r="B37" s="96" t="s">
        <v>34</v>
      </c>
      <c r="C37" s="96"/>
      <c r="D37" s="95"/>
      <c r="E37" s="95" t="s">
        <v>33</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row>
    <row r="38" spans="1:42" ht="14" thickBot="1">
      <c r="A38" s="95"/>
      <c r="B38" s="95" t="s">
        <v>596</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row>
    <row r="39" spans="1:42">
      <c r="A39" s="95"/>
      <c r="B39" s="162" t="s">
        <v>35</v>
      </c>
      <c r="C39" s="163"/>
      <c r="D39" s="163"/>
      <c r="E39" s="163"/>
      <c r="F39" s="163"/>
      <c r="G39" s="163"/>
      <c r="H39" s="7"/>
      <c r="I39" s="163" t="s">
        <v>37</v>
      </c>
      <c r="J39" s="163"/>
      <c r="K39" s="163"/>
      <c r="L39" s="163"/>
      <c r="M39" s="163"/>
      <c r="N39" s="164"/>
      <c r="O39" s="165" t="s">
        <v>39</v>
      </c>
      <c r="P39" s="166"/>
      <c r="Q39" s="166"/>
      <c r="R39" s="166"/>
      <c r="S39" s="166"/>
      <c r="T39" s="166"/>
      <c r="U39" s="166"/>
      <c r="V39" s="166"/>
      <c r="W39" s="166"/>
      <c r="X39" s="166"/>
      <c r="Y39" s="166"/>
      <c r="Z39" s="166"/>
      <c r="AA39" s="166"/>
      <c r="AB39" s="166"/>
      <c r="AC39" s="166"/>
      <c r="AD39" s="167"/>
      <c r="AE39" s="164" t="s">
        <v>462</v>
      </c>
      <c r="AF39" s="275"/>
      <c r="AG39" s="276"/>
      <c r="AH39" s="95"/>
      <c r="AI39" s="95"/>
      <c r="AJ39" s="95"/>
      <c r="AK39" s="95"/>
      <c r="AL39" s="95"/>
      <c r="AM39" s="95"/>
      <c r="AN39" s="95"/>
      <c r="AO39" s="95"/>
      <c r="AP39" s="95"/>
    </row>
    <row r="40" spans="1:42" ht="14.25" customHeight="1">
      <c r="A40" s="95"/>
      <c r="B40" s="286">
        <v>2007</v>
      </c>
      <c r="C40" s="287"/>
      <c r="D40" s="126" t="s">
        <v>7</v>
      </c>
      <c r="E40" s="295">
        <v>4</v>
      </c>
      <c r="F40" s="295"/>
      <c r="G40" s="126" t="s">
        <v>8</v>
      </c>
      <c r="H40" s="128" t="s">
        <v>36</v>
      </c>
      <c r="I40" s="292" t="s">
        <v>466</v>
      </c>
      <c r="J40" s="292"/>
      <c r="K40" s="292"/>
      <c r="L40" s="292"/>
      <c r="M40" s="292"/>
      <c r="N40" s="293"/>
      <c r="O40" s="132" t="s">
        <v>940</v>
      </c>
      <c r="P40" s="133"/>
      <c r="Q40" s="133"/>
      <c r="R40" s="133"/>
      <c r="S40" s="133"/>
      <c r="T40" s="133"/>
      <c r="U40" s="133"/>
      <c r="V40" s="133"/>
      <c r="W40" s="133"/>
      <c r="X40" s="133"/>
      <c r="Y40" s="133"/>
      <c r="Z40" s="133"/>
      <c r="AA40" s="133"/>
      <c r="AB40" s="133"/>
      <c r="AC40" s="133"/>
      <c r="AD40" s="139"/>
      <c r="AE40" s="132" t="s">
        <v>464</v>
      </c>
      <c r="AF40" s="133"/>
      <c r="AG40" s="134"/>
      <c r="AH40" s="95"/>
      <c r="AI40" s="95"/>
      <c r="AJ40" s="95"/>
      <c r="AK40" s="95"/>
      <c r="AL40" s="95"/>
      <c r="AM40" s="95"/>
      <c r="AN40" s="95"/>
      <c r="AO40" s="95"/>
      <c r="AP40" s="95"/>
    </row>
    <row r="41" spans="1:42">
      <c r="A41" s="95"/>
      <c r="B41" s="300"/>
      <c r="C41" s="301"/>
      <c r="D41" s="126"/>
      <c r="E41" s="299"/>
      <c r="F41" s="299"/>
      <c r="G41" s="126"/>
      <c r="H41" s="128"/>
      <c r="I41" s="302">
        <v>2010</v>
      </c>
      <c r="J41" s="301"/>
      <c r="K41" s="84" t="s">
        <v>7</v>
      </c>
      <c r="L41" s="299">
        <v>3</v>
      </c>
      <c r="M41" s="299"/>
      <c r="N41" s="84" t="s">
        <v>8</v>
      </c>
      <c r="O41" s="294"/>
      <c r="P41" s="140"/>
      <c r="Q41" s="140"/>
      <c r="R41" s="140"/>
      <c r="S41" s="140"/>
      <c r="T41" s="140"/>
      <c r="U41" s="140"/>
      <c r="V41" s="140"/>
      <c r="W41" s="140"/>
      <c r="X41" s="140"/>
      <c r="Y41" s="140"/>
      <c r="Z41" s="140"/>
      <c r="AA41" s="140"/>
      <c r="AB41" s="140"/>
      <c r="AC41" s="140"/>
      <c r="AD41" s="141"/>
      <c r="AE41" s="135"/>
      <c r="AF41" s="136"/>
      <c r="AG41" s="137"/>
      <c r="AH41" s="95"/>
      <c r="AI41" s="95"/>
      <c r="AJ41" s="95"/>
      <c r="AK41" s="95"/>
      <c r="AL41" s="95"/>
      <c r="AM41" s="95"/>
      <c r="AN41" s="95"/>
      <c r="AO41" s="95"/>
      <c r="AP41" s="95"/>
    </row>
    <row r="42" spans="1:42" ht="14.25" customHeight="1">
      <c r="A42" s="95"/>
      <c r="B42" s="286">
        <v>2010</v>
      </c>
      <c r="C42" s="287"/>
      <c r="D42" s="126" t="s">
        <v>7</v>
      </c>
      <c r="E42" s="295">
        <v>4</v>
      </c>
      <c r="F42" s="295"/>
      <c r="G42" s="126" t="s">
        <v>8</v>
      </c>
      <c r="H42" s="128" t="s">
        <v>36</v>
      </c>
      <c r="I42" s="292" t="s">
        <v>466</v>
      </c>
      <c r="J42" s="292"/>
      <c r="K42" s="292"/>
      <c r="L42" s="292"/>
      <c r="M42" s="292"/>
      <c r="N42" s="293"/>
      <c r="O42" s="297" t="s">
        <v>941</v>
      </c>
      <c r="P42" s="298"/>
      <c r="Q42" s="298"/>
      <c r="R42" s="298"/>
      <c r="S42" s="298"/>
      <c r="T42" s="298"/>
      <c r="U42" s="298"/>
      <c r="V42" s="298"/>
      <c r="W42" s="298"/>
      <c r="X42" s="298"/>
      <c r="Y42" s="298"/>
      <c r="Z42" s="298"/>
      <c r="AA42" s="298"/>
      <c r="AB42" s="298"/>
      <c r="AC42" s="298"/>
      <c r="AD42" s="130"/>
      <c r="AE42" s="132" t="s">
        <v>464</v>
      </c>
      <c r="AF42" s="133"/>
      <c r="AG42" s="134"/>
      <c r="AH42" s="95"/>
      <c r="AI42" s="95"/>
      <c r="AJ42" s="95"/>
      <c r="AK42" s="95"/>
      <c r="AL42" s="95"/>
      <c r="AM42" s="95"/>
      <c r="AN42" s="95"/>
      <c r="AO42" s="95"/>
      <c r="AP42" s="95"/>
    </row>
    <row r="43" spans="1:42">
      <c r="A43" s="95"/>
      <c r="B43" s="286"/>
      <c r="C43" s="287"/>
      <c r="D43" s="126"/>
      <c r="E43" s="295"/>
      <c r="F43" s="295"/>
      <c r="G43" s="126"/>
      <c r="H43" s="128"/>
      <c r="I43" s="138">
        <v>2015</v>
      </c>
      <c r="J43" s="287"/>
      <c r="K43" s="19" t="s">
        <v>7</v>
      </c>
      <c r="L43" s="295">
        <v>3</v>
      </c>
      <c r="M43" s="295"/>
      <c r="N43" s="19" t="s">
        <v>8</v>
      </c>
      <c r="O43" s="297"/>
      <c r="P43" s="298"/>
      <c r="Q43" s="298"/>
      <c r="R43" s="298"/>
      <c r="S43" s="298"/>
      <c r="T43" s="298"/>
      <c r="U43" s="298"/>
      <c r="V43" s="298"/>
      <c r="W43" s="298"/>
      <c r="X43" s="298"/>
      <c r="Y43" s="298"/>
      <c r="Z43" s="298"/>
      <c r="AA43" s="298"/>
      <c r="AB43" s="298"/>
      <c r="AC43" s="298"/>
      <c r="AD43" s="130"/>
      <c r="AE43" s="135"/>
      <c r="AF43" s="136"/>
      <c r="AG43" s="137"/>
      <c r="AH43" s="95"/>
      <c r="AI43" s="95"/>
      <c r="AJ43" s="95"/>
      <c r="AK43" s="95"/>
      <c r="AL43" s="95"/>
      <c r="AM43" s="95"/>
      <c r="AN43" s="95"/>
      <c r="AO43" s="95"/>
      <c r="AP43" s="95"/>
    </row>
    <row r="44" spans="1:42" ht="14.25" customHeight="1">
      <c r="A44" s="95"/>
      <c r="B44" s="286">
        <v>2015</v>
      </c>
      <c r="C44" s="287"/>
      <c r="D44" s="126" t="s">
        <v>7</v>
      </c>
      <c r="E44" s="295">
        <v>4</v>
      </c>
      <c r="F44" s="295"/>
      <c r="G44" s="126" t="s">
        <v>8</v>
      </c>
      <c r="H44" s="128" t="s">
        <v>36</v>
      </c>
      <c r="I44" s="292" t="s">
        <v>466</v>
      </c>
      <c r="J44" s="292"/>
      <c r="K44" s="292"/>
      <c r="L44" s="292"/>
      <c r="M44" s="292"/>
      <c r="N44" s="293"/>
      <c r="O44" s="297" t="s">
        <v>516</v>
      </c>
      <c r="P44" s="298"/>
      <c r="Q44" s="298"/>
      <c r="R44" s="298"/>
      <c r="S44" s="298"/>
      <c r="T44" s="298"/>
      <c r="U44" s="298"/>
      <c r="V44" s="298"/>
      <c r="W44" s="298"/>
      <c r="X44" s="298"/>
      <c r="Y44" s="298"/>
      <c r="Z44" s="298"/>
      <c r="AA44" s="298"/>
      <c r="AB44" s="298"/>
      <c r="AC44" s="298"/>
      <c r="AD44" s="130"/>
      <c r="AE44" s="132" t="s">
        <v>464</v>
      </c>
      <c r="AF44" s="133"/>
      <c r="AG44" s="134"/>
      <c r="AH44" s="95"/>
      <c r="AI44" s="95"/>
      <c r="AJ44" s="95"/>
      <c r="AK44" s="95"/>
      <c r="AL44" s="95"/>
      <c r="AM44" s="95"/>
      <c r="AN44" s="95"/>
      <c r="AO44" s="95"/>
      <c r="AP44" s="95"/>
    </row>
    <row r="45" spans="1:42">
      <c r="A45" s="95"/>
      <c r="B45" s="286"/>
      <c r="C45" s="287"/>
      <c r="D45" s="126"/>
      <c r="E45" s="295"/>
      <c r="F45" s="295"/>
      <c r="G45" s="126"/>
      <c r="H45" s="128"/>
      <c r="I45" s="138">
        <v>2017</v>
      </c>
      <c r="J45" s="287"/>
      <c r="K45" s="19" t="s">
        <v>7</v>
      </c>
      <c r="L45" s="295">
        <v>3</v>
      </c>
      <c r="M45" s="295"/>
      <c r="N45" s="19" t="s">
        <v>8</v>
      </c>
      <c r="O45" s="297"/>
      <c r="P45" s="298"/>
      <c r="Q45" s="298"/>
      <c r="R45" s="298"/>
      <c r="S45" s="298"/>
      <c r="T45" s="298"/>
      <c r="U45" s="298"/>
      <c r="V45" s="298"/>
      <c r="W45" s="298"/>
      <c r="X45" s="298"/>
      <c r="Y45" s="298"/>
      <c r="Z45" s="298"/>
      <c r="AA45" s="298"/>
      <c r="AB45" s="298"/>
      <c r="AC45" s="298"/>
      <c r="AD45" s="130"/>
      <c r="AE45" s="135"/>
      <c r="AF45" s="136"/>
      <c r="AG45" s="137"/>
      <c r="AH45" s="95"/>
      <c r="AI45" s="95"/>
      <c r="AJ45" s="95"/>
      <c r="AK45" s="95"/>
      <c r="AL45" s="95"/>
      <c r="AM45" s="95"/>
      <c r="AN45" s="95"/>
      <c r="AO45" s="95"/>
      <c r="AP45" s="95"/>
    </row>
    <row r="46" spans="1:42" ht="14.25" customHeight="1">
      <c r="A46" s="95"/>
      <c r="B46" s="286">
        <v>2012</v>
      </c>
      <c r="C46" s="287"/>
      <c r="D46" s="126" t="s">
        <v>7</v>
      </c>
      <c r="E46" s="295">
        <v>4</v>
      </c>
      <c r="F46" s="295"/>
      <c r="G46" s="126" t="s">
        <v>8</v>
      </c>
      <c r="H46" s="128" t="s">
        <v>36</v>
      </c>
      <c r="I46" s="292" t="s">
        <v>467</v>
      </c>
      <c r="J46" s="292"/>
      <c r="K46" s="292"/>
      <c r="L46" s="292"/>
      <c r="M46" s="292"/>
      <c r="N46" s="293"/>
      <c r="O46" s="297" t="s">
        <v>942</v>
      </c>
      <c r="P46" s="298"/>
      <c r="Q46" s="298"/>
      <c r="R46" s="298"/>
      <c r="S46" s="298"/>
      <c r="T46" s="298"/>
      <c r="U46" s="298"/>
      <c r="V46" s="298"/>
      <c r="W46" s="298"/>
      <c r="X46" s="298"/>
      <c r="Y46" s="298"/>
      <c r="Z46" s="298"/>
      <c r="AA46" s="298"/>
      <c r="AB46" s="298"/>
      <c r="AC46" s="298"/>
      <c r="AD46" s="130"/>
      <c r="AE46" s="132" t="s">
        <v>465</v>
      </c>
      <c r="AF46" s="133"/>
      <c r="AG46" s="134"/>
      <c r="AH46" s="95"/>
      <c r="AI46" s="95"/>
      <c r="AJ46" s="95"/>
      <c r="AK46" s="95"/>
      <c r="AL46" s="95"/>
      <c r="AM46" s="95"/>
      <c r="AN46" s="95"/>
      <c r="AO46" s="95"/>
      <c r="AP46" s="95"/>
    </row>
    <row r="47" spans="1:42">
      <c r="A47" s="95"/>
      <c r="B47" s="286"/>
      <c r="C47" s="287"/>
      <c r="D47" s="126"/>
      <c r="E47" s="295"/>
      <c r="F47" s="295"/>
      <c r="G47" s="126"/>
      <c r="H47" s="128"/>
      <c r="I47" s="138"/>
      <c r="J47" s="287"/>
      <c r="K47" s="19" t="s">
        <v>7</v>
      </c>
      <c r="L47" s="295"/>
      <c r="M47" s="295"/>
      <c r="N47" s="19" t="s">
        <v>8</v>
      </c>
      <c r="O47" s="297"/>
      <c r="P47" s="298"/>
      <c r="Q47" s="298"/>
      <c r="R47" s="298"/>
      <c r="S47" s="298"/>
      <c r="T47" s="298"/>
      <c r="U47" s="298"/>
      <c r="V47" s="298"/>
      <c r="W47" s="298"/>
      <c r="X47" s="298"/>
      <c r="Y47" s="298"/>
      <c r="Z47" s="298"/>
      <c r="AA47" s="298"/>
      <c r="AB47" s="298"/>
      <c r="AC47" s="298"/>
      <c r="AD47" s="130"/>
      <c r="AE47" s="135"/>
      <c r="AF47" s="136"/>
      <c r="AG47" s="137"/>
      <c r="AH47" s="95"/>
      <c r="AI47" s="95"/>
      <c r="AJ47" s="95"/>
      <c r="AK47" s="95"/>
      <c r="AL47" s="95"/>
      <c r="AM47" s="95"/>
      <c r="AN47" s="95"/>
      <c r="AO47" s="95"/>
      <c r="AP47" s="95"/>
    </row>
    <row r="48" spans="1:42" ht="14.25" customHeight="1">
      <c r="A48" s="95"/>
      <c r="B48" s="286">
        <v>2017</v>
      </c>
      <c r="C48" s="287"/>
      <c r="D48" s="126" t="s">
        <v>7</v>
      </c>
      <c r="E48" s="295">
        <v>4</v>
      </c>
      <c r="F48" s="295"/>
      <c r="G48" s="126" t="s">
        <v>8</v>
      </c>
      <c r="H48" s="128" t="s">
        <v>36</v>
      </c>
      <c r="I48" s="292" t="s">
        <v>466</v>
      </c>
      <c r="J48" s="292"/>
      <c r="K48" s="292"/>
      <c r="L48" s="292"/>
      <c r="M48" s="292"/>
      <c r="N48" s="293"/>
      <c r="O48" s="132" t="s">
        <v>943</v>
      </c>
      <c r="P48" s="133"/>
      <c r="Q48" s="133"/>
      <c r="R48" s="133"/>
      <c r="S48" s="133"/>
      <c r="T48" s="133"/>
      <c r="U48" s="133"/>
      <c r="V48" s="133"/>
      <c r="W48" s="133"/>
      <c r="X48" s="133"/>
      <c r="Y48" s="133"/>
      <c r="Z48" s="133"/>
      <c r="AA48" s="133"/>
      <c r="AB48" s="133"/>
      <c r="AC48" s="133"/>
      <c r="AD48" s="139"/>
      <c r="AE48" s="132" t="s">
        <v>464</v>
      </c>
      <c r="AF48" s="133"/>
      <c r="AG48" s="134"/>
      <c r="AH48" s="95"/>
      <c r="AI48" s="101"/>
      <c r="AJ48" s="95"/>
      <c r="AK48" s="95"/>
      <c r="AL48" s="95"/>
      <c r="AM48" s="95"/>
      <c r="AN48" s="95"/>
      <c r="AO48" s="95"/>
      <c r="AP48" s="95"/>
    </row>
    <row r="49" spans="1:42">
      <c r="A49" s="95"/>
      <c r="B49" s="286"/>
      <c r="C49" s="287"/>
      <c r="D49" s="126"/>
      <c r="E49" s="295"/>
      <c r="F49" s="295"/>
      <c r="G49" s="126"/>
      <c r="H49" s="128"/>
      <c r="I49" s="138">
        <v>2022</v>
      </c>
      <c r="J49" s="287"/>
      <c r="K49" s="19" t="s">
        <v>7</v>
      </c>
      <c r="L49" s="295">
        <v>3</v>
      </c>
      <c r="M49" s="295"/>
      <c r="N49" s="19" t="s">
        <v>8</v>
      </c>
      <c r="O49" s="135"/>
      <c r="P49" s="136"/>
      <c r="Q49" s="136"/>
      <c r="R49" s="136"/>
      <c r="S49" s="136"/>
      <c r="T49" s="136"/>
      <c r="U49" s="136"/>
      <c r="V49" s="136"/>
      <c r="W49" s="136"/>
      <c r="X49" s="136"/>
      <c r="Y49" s="136"/>
      <c r="Z49" s="136"/>
      <c r="AA49" s="136"/>
      <c r="AB49" s="136"/>
      <c r="AC49" s="136"/>
      <c r="AD49" s="296"/>
      <c r="AE49" s="135"/>
      <c r="AF49" s="136"/>
      <c r="AG49" s="137"/>
      <c r="AH49" s="95"/>
      <c r="AI49" s="101"/>
      <c r="AJ49" s="95"/>
      <c r="AK49" s="95"/>
      <c r="AL49" s="95"/>
      <c r="AM49" s="95"/>
      <c r="AN49" s="95"/>
      <c r="AO49" s="95"/>
      <c r="AP49" s="95"/>
    </row>
    <row r="50" spans="1:42" ht="14.25" customHeight="1">
      <c r="A50" s="95"/>
      <c r="B50" s="122"/>
      <c r="C50" s="123"/>
      <c r="D50" s="126" t="s">
        <v>7</v>
      </c>
      <c r="E50" s="127"/>
      <c r="F50" s="127"/>
      <c r="G50" s="126" t="s">
        <v>8</v>
      </c>
      <c r="H50" s="128" t="s">
        <v>36</v>
      </c>
      <c r="I50" s="129" t="s">
        <v>519</v>
      </c>
      <c r="J50" s="129"/>
      <c r="K50" s="129"/>
      <c r="L50" s="129"/>
      <c r="M50" s="129"/>
      <c r="N50" s="156"/>
      <c r="O50" s="294"/>
      <c r="P50" s="140"/>
      <c r="Q50" s="140"/>
      <c r="R50" s="140"/>
      <c r="S50" s="140"/>
      <c r="T50" s="140"/>
      <c r="U50" s="140"/>
      <c r="V50" s="140"/>
      <c r="W50" s="140"/>
      <c r="X50" s="140"/>
      <c r="Y50" s="140"/>
      <c r="Z50" s="140"/>
      <c r="AA50" s="140"/>
      <c r="AB50" s="140"/>
      <c r="AC50" s="140"/>
      <c r="AD50" s="141"/>
      <c r="AE50" s="132" t="s">
        <v>519</v>
      </c>
      <c r="AF50" s="133"/>
      <c r="AG50" s="134"/>
      <c r="AH50" s="95"/>
      <c r="AI50" s="95"/>
      <c r="AJ50" s="95"/>
      <c r="AK50" s="95"/>
      <c r="AL50" s="95"/>
      <c r="AM50" s="95"/>
      <c r="AN50" s="95"/>
      <c r="AO50" s="95"/>
      <c r="AP50" s="95"/>
    </row>
    <row r="51" spans="1:42">
      <c r="A51" s="95"/>
      <c r="B51" s="124"/>
      <c r="C51" s="125"/>
      <c r="D51" s="126"/>
      <c r="E51" s="127"/>
      <c r="F51" s="127"/>
      <c r="G51" s="126"/>
      <c r="H51" s="128"/>
      <c r="I51" s="138"/>
      <c r="J51" s="138"/>
      <c r="K51" s="21" t="s">
        <v>7</v>
      </c>
      <c r="L51" s="138"/>
      <c r="M51" s="138"/>
      <c r="N51" s="119" t="s">
        <v>8</v>
      </c>
      <c r="O51" s="294"/>
      <c r="P51" s="140"/>
      <c r="Q51" s="140"/>
      <c r="R51" s="140"/>
      <c r="S51" s="140"/>
      <c r="T51" s="140"/>
      <c r="U51" s="140"/>
      <c r="V51" s="140"/>
      <c r="W51" s="140"/>
      <c r="X51" s="140"/>
      <c r="Y51" s="140"/>
      <c r="Z51" s="140"/>
      <c r="AA51" s="140"/>
      <c r="AB51" s="140"/>
      <c r="AC51" s="140"/>
      <c r="AD51" s="141"/>
      <c r="AE51" s="135"/>
      <c r="AF51" s="136"/>
      <c r="AG51" s="137"/>
      <c r="AH51" s="95"/>
      <c r="AI51" s="95"/>
      <c r="AJ51" s="95"/>
      <c r="AK51" s="95"/>
      <c r="AL51" s="95"/>
      <c r="AM51" s="95"/>
      <c r="AN51" s="95"/>
      <c r="AO51" s="95"/>
      <c r="AP51" s="95"/>
    </row>
    <row r="52" spans="1:42" ht="14.25" customHeight="1">
      <c r="A52" s="95"/>
      <c r="B52" s="122"/>
      <c r="C52" s="123"/>
      <c r="D52" s="126" t="s">
        <v>7</v>
      </c>
      <c r="E52" s="127"/>
      <c r="F52" s="127"/>
      <c r="G52" s="126" t="s">
        <v>8</v>
      </c>
      <c r="H52" s="128" t="s">
        <v>36</v>
      </c>
      <c r="I52" s="129" t="s">
        <v>519</v>
      </c>
      <c r="J52" s="129"/>
      <c r="K52" s="129"/>
      <c r="L52" s="129"/>
      <c r="M52" s="129"/>
      <c r="N52" s="156"/>
      <c r="O52" s="131"/>
      <c r="P52" s="131"/>
      <c r="Q52" s="131"/>
      <c r="R52" s="131"/>
      <c r="S52" s="131"/>
      <c r="T52" s="131"/>
      <c r="U52" s="131"/>
      <c r="V52" s="131"/>
      <c r="W52" s="131"/>
      <c r="X52" s="131"/>
      <c r="Y52" s="131"/>
      <c r="Z52" s="131"/>
      <c r="AA52" s="131"/>
      <c r="AB52" s="131"/>
      <c r="AC52" s="131"/>
      <c r="AD52" s="131"/>
      <c r="AE52" s="132" t="s">
        <v>519</v>
      </c>
      <c r="AF52" s="133"/>
      <c r="AG52" s="134"/>
      <c r="AH52" s="95"/>
      <c r="AI52" s="95"/>
      <c r="AJ52" s="95"/>
      <c r="AK52" s="95"/>
      <c r="AL52" s="95"/>
      <c r="AM52" s="95"/>
      <c r="AN52" s="95"/>
      <c r="AO52" s="95"/>
      <c r="AP52" s="95"/>
    </row>
    <row r="53" spans="1:42">
      <c r="A53" s="95"/>
      <c r="B53" s="124"/>
      <c r="C53" s="125"/>
      <c r="D53" s="126"/>
      <c r="E53" s="127"/>
      <c r="F53" s="127"/>
      <c r="G53" s="126"/>
      <c r="H53" s="128"/>
      <c r="I53" s="138"/>
      <c r="J53" s="138"/>
      <c r="K53" s="21" t="s">
        <v>7</v>
      </c>
      <c r="L53" s="138"/>
      <c r="M53" s="138"/>
      <c r="N53" s="119" t="s">
        <v>8</v>
      </c>
      <c r="O53" s="131"/>
      <c r="P53" s="131"/>
      <c r="Q53" s="131"/>
      <c r="R53" s="131"/>
      <c r="S53" s="131"/>
      <c r="T53" s="131"/>
      <c r="U53" s="131"/>
      <c r="V53" s="131"/>
      <c r="W53" s="131"/>
      <c r="X53" s="131"/>
      <c r="Y53" s="131"/>
      <c r="Z53" s="131"/>
      <c r="AA53" s="131"/>
      <c r="AB53" s="131"/>
      <c r="AC53" s="131"/>
      <c r="AD53" s="131"/>
      <c r="AE53" s="135"/>
      <c r="AF53" s="136"/>
      <c r="AG53" s="137"/>
      <c r="AH53" s="95"/>
      <c r="AI53" s="95"/>
      <c r="AJ53" s="95"/>
      <c r="AK53" s="95"/>
      <c r="AL53" s="95"/>
      <c r="AM53" s="95"/>
      <c r="AN53" s="95"/>
      <c r="AO53" s="95"/>
      <c r="AP53" s="95"/>
    </row>
    <row r="54" spans="1:42" ht="14.25" customHeight="1">
      <c r="A54" s="95"/>
      <c r="B54" s="122"/>
      <c r="C54" s="123"/>
      <c r="D54" s="126" t="s">
        <v>7</v>
      </c>
      <c r="E54" s="127"/>
      <c r="F54" s="127"/>
      <c r="G54" s="126" t="s">
        <v>8</v>
      </c>
      <c r="H54" s="128" t="s">
        <v>36</v>
      </c>
      <c r="I54" s="129" t="s">
        <v>519</v>
      </c>
      <c r="J54" s="129"/>
      <c r="K54" s="129"/>
      <c r="L54" s="129"/>
      <c r="M54" s="129"/>
      <c r="N54" s="156"/>
      <c r="O54" s="131"/>
      <c r="P54" s="131"/>
      <c r="Q54" s="131"/>
      <c r="R54" s="131"/>
      <c r="S54" s="131"/>
      <c r="T54" s="131"/>
      <c r="U54" s="131"/>
      <c r="V54" s="131"/>
      <c r="W54" s="131"/>
      <c r="X54" s="131"/>
      <c r="Y54" s="131"/>
      <c r="Z54" s="131"/>
      <c r="AA54" s="131"/>
      <c r="AB54" s="131"/>
      <c r="AC54" s="131"/>
      <c r="AD54" s="131"/>
      <c r="AE54" s="132" t="s">
        <v>519</v>
      </c>
      <c r="AF54" s="133"/>
      <c r="AG54" s="134"/>
      <c r="AH54" s="102"/>
      <c r="AI54" s="103"/>
      <c r="AJ54" s="103"/>
      <c r="AK54" s="103"/>
      <c r="AL54" s="103"/>
      <c r="AM54" s="95"/>
      <c r="AN54" s="95"/>
      <c r="AO54" s="95"/>
      <c r="AP54" s="95"/>
    </row>
    <row r="55" spans="1:42">
      <c r="A55" s="95"/>
      <c r="B55" s="124"/>
      <c r="C55" s="125"/>
      <c r="D55" s="126"/>
      <c r="E55" s="127"/>
      <c r="F55" s="127"/>
      <c r="G55" s="126"/>
      <c r="H55" s="128"/>
      <c r="I55" s="138"/>
      <c r="J55" s="138"/>
      <c r="K55" s="21" t="s">
        <v>7</v>
      </c>
      <c r="L55" s="138"/>
      <c r="M55" s="138"/>
      <c r="N55" s="119" t="s">
        <v>8</v>
      </c>
      <c r="O55" s="131"/>
      <c r="P55" s="131"/>
      <c r="Q55" s="131"/>
      <c r="R55" s="131"/>
      <c r="S55" s="131"/>
      <c r="T55" s="131"/>
      <c r="U55" s="131"/>
      <c r="V55" s="131"/>
      <c r="W55" s="131"/>
      <c r="X55" s="131"/>
      <c r="Y55" s="131"/>
      <c r="Z55" s="131"/>
      <c r="AA55" s="131"/>
      <c r="AB55" s="131"/>
      <c r="AC55" s="131"/>
      <c r="AD55" s="131"/>
      <c r="AE55" s="135"/>
      <c r="AF55" s="136"/>
      <c r="AG55" s="137"/>
      <c r="AH55" s="102"/>
      <c r="AI55" s="103"/>
      <c r="AJ55" s="103"/>
      <c r="AK55" s="103"/>
      <c r="AL55" s="103"/>
      <c r="AM55" s="95"/>
      <c r="AN55" s="95"/>
      <c r="AO55" s="95"/>
      <c r="AP55" s="95"/>
    </row>
    <row r="56" spans="1:42">
      <c r="A56" s="95"/>
      <c r="B56" s="142" t="s">
        <v>38</v>
      </c>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4"/>
      <c r="AF56" s="144"/>
      <c r="AG56" s="145"/>
      <c r="AH56" s="95"/>
      <c r="AI56" s="95"/>
      <c r="AJ56" s="95"/>
      <c r="AK56" s="95"/>
      <c r="AL56" s="95"/>
      <c r="AM56" s="95"/>
      <c r="AN56" s="95"/>
      <c r="AO56" s="95"/>
      <c r="AP56" s="95"/>
    </row>
    <row r="57" spans="1:42" ht="14.25" customHeight="1">
      <c r="A57" s="95"/>
      <c r="B57" s="286">
        <v>2022</v>
      </c>
      <c r="C57" s="287"/>
      <c r="D57" s="242" t="s">
        <v>7</v>
      </c>
      <c r="E57" s="138">
        <v>4</v>
      </c>
      <c r="F57" s="138"/>
      <c r="G57" s="242" t="s">
        <v>8</v>
      </c>
      <c r="H57" s="290" t="s">
        <v>36</v>
      </c>
      <c r="I57" s="292" t="s">
        <v>56</v>
      </c>
      <c r="J57" s="292"/>
      <c r="K57" s="292"/>
      <c r="L57" s="292"/>
      <c r="M57" s="292"/>
      <c r="N57" s="293"/>
      <c r="O57" s="132" t="s">
        <v>944</v>
      </c>
      <c r="P57" s="133"/>
      <c r="Q57" s="133"/>
      <c r="R57" s="133"/>
      <c r="S57" s="133"/>
      <c r="T57" s="133"/>
      <c r="U57" s="133"/>
      <c r="V57" s="133"/>
      <c r="W57" s="133"/>
      <c r="X57" s="133"/>
      <c r="Y57" s="133"/>
      <c r="Z57" s="133"/>
      <c r="AA57" s="133"/>
      <c r="AB57" s="133"/>
      <c r="AC57" s="133"/>
      <c r="AD57" s="139"/>
      <c r="AE57" s="132" t="s">
        <v>464</v>
      </c>
      <c r="AF57" s="133"/>
      <c r="AG57" s="134"/>
      <c r="AH57" s="95"/>
      <c r="AI57" s="95"/>
      <c r="AJ57" s="95"/>
      <c r="AK57" s="95"/>
      <c r="AL57" s="95"/>
      <c r="AM57" s="95"/>
      <c r="AN57" s="95"/>
      <c r="AO57" s="95"/>
      <c r="AP57" s="95"/>
    </row>
    <row r="58" spans="1:42" ht="14" thickBot="1">
      <c r="A58" s="95"/>
      <c r="B58" s="288"/>
      <c r="C58" s="257"/>
      <c r="D58" s="289"/>
      <c r="E58" s="161"/>
      <c r="F58" s="161"/>
      <c r="G58" s="289"/>
      <c r="H58" s="291"/>
      <c r="I58" s="161">
        <v>2025</v>
      </c>
      <c r="J58" s="257"/>
      <c r="K58" s="5" t="s">
        <v>7</v>
      </c>
      <c r="L58" s="285">
        <v>3</v>
      </c>
      <c r="M58" s="285"/>
      <c r="N58" s="5" t="s">
        <v>8</v>
      </c>
      <c r="O58" s="157"/>
      <c r="P58" s="158"/>
      <c r="Q58" s="158"/>
      <c r="R58" s="158"/>
      <c r="S58" s="158"/>
      <c r="T58" s="158"/>
      <c r="U58" s="158"/>
      <c r="V58" s="158"/>
      <c r="W58" s="158"/>
      <c r="X58" s="158"/>
      <c r="Y58" s="158"/>
      <c r="Z58" s="158"/>
      <c r="AA58" s="158"/>
      <c r="AB58" s="158"/>
      <c r="AC58" s="158"/>
      <c r="AD58" s="159"/>
      <c r="AE58" s="157"/>
      <c r="AF58" s="158"/>
      <c r="AG58" s="160"/>
      <c r="AH58" s="100"/>
      <c r="AI58" s="100"/>
      <c r="AJ58" s="95"/>
      <c r="AK58" s="95"/>
      <c r="AL58" s="95"/>
      <c r="AM58" s="95"/>
      <c r="AN58" s="95"/>
      <c r="AO58" s="95"/>
      <c r="AP58" s="95"/>
    </row>
    <row r="59" spans="1:42" s="95" customFormat="1" ht="8.5" customHeight="1"/>
    <row r="60" spans="1:42" s="95" customFormat="1"/>
    <row r="61" spans="1:42" s="95" customFormat="1"/>
    <row r="62" spans="1:42" s="95" customFormat="1"/>
    <row r="63" spans="1:42" s="95" customFormat="1"/>
    <row r="64" spans="1:42" s="95" customFormat="1"/>
    <row r="65" s="95" customFormat="1"/>
    <row r="66" s="95" customFormat="1"/>
    <row r="67" s="95" customFormat="1"/>
    <row r="68" s="95" customFormat="1"/>
    <row r="69" s="95" customFormat="1"/>
    <row r="70" s="95" customFormat="1"/>
    <row r="71" s="95" customFormat="1"/>
    <row r="72" s="95" customFormat="1"/>
    <row r="73" s="95" customFormat="1"/>
    <row r="74" s="95" customFormat="1"/>
    <row r="75" s="95" customFormat="1"/>
    <row r="76" s="95" customFormat="1"/>
    <row r="77" s="95" customFormat="1"/>
    <row r="78" s="95" customFormat="1"/>
    <row r="79" s="95" customFormat="1"/>
    <row r="80" s="95" customFormat="1"/>
    <row r="81" s="95" customFormat="1"/>
    <row r="82" s="95" customFormat="1"/>
    <row r="83" s="95" customFormat="1"/>
    <row r="84" s="95" customFormat="1"/>
    <row r="85" s="95" customFormat="1"/>
    <row r="86" s="95" customFormat="1"/>
    <row r="87" s="95" customFormat="1"/>
    <row r="88" s="95" customFormat="1"/>
    <row r="89" s="95" customFormat="1"/>
    <row r="90" s="95" customFormat="1"/>
    <row r="91" s="95" customFormat="1"/>
    <row r="92" s="95" customFormat="1"/>
    <row r="93" s="95" customFormat="1"/>
    <row r="94" s="95" customFormat="1"/>
    <row r="95" s="95" customFormat="1"/>
    <row r="96" s="95" customFormat="1"/>
    <row r="97" s="95" customFormat="1"/>
    <row r="98" s="95" customFormat="1"/>
    <row r="99" s="95" customFormat="1"/>
    <row r="100" s="95" customFormat="1"/>
    <row r="101" s="95" customFormat="1"/>
    <row r="102" s="95" customFormat="1"/>
    <row r="103" s="95" customFormat="1"/>
  </sheetData>
  <customSheetViews>
    <customSheetView guid="{6ED34210-E5EF-43B4-8014-AA1404957290}" fitToPage="1" printArea="1" state="hidden" view="pageBreakPreview">
      <selection activeCell="O48" sqref="O48:AD49"/>
      <pageMargins left="0.7" right="0.7" top="0.75" bottom="0.75" header="0.3" footer="0.3"/>
      <pageSetup paperSize="9" scale="83" orientation="portrait" r:id="rId1"/>
    </customSheetView>
    <customSheetView guid="{0C99540D-AED6-46B6-A92B-AE6BDA19C817}" fitToPage="1" printArea="1" view="pageBreakPreview">
      <selection activeCell="O48" sqref="O48:AD49"/>
      <pageMargins left="0.7" right="0.7" top="0.75" bottom="0.75" header="0.3" footer="0.3"/>
      <pageSetup paperSize="9" scale="84" orientation="portrait" r:id="rId2"/>
    </customSheetView>
  </customSheetViews>
  <mergeCells count="218">
    <mergeCell ref="U8:V8"/>
    <mergeCell ref="K11:L11"/>
    <mergeCell ref="N11:O11"/>
    <mergeCell ref="Q11:R11"/>
    <mergeCell ref="B2:C2"/>
    <mergeCell ref="D2:AG2"/>
    <mergeCell ref="B4:AG4"/>
    <mergeCell ref="W5:X5"/>
    <mergeCell ref="Z5:AA5"/>
    <mergeCell ref="AC5:AD5"/>
    <mergeCell ref="AF5:AG5"/>
    <mergeCell ref="W8:AB8"/>
    <mergeCell ref="B9:D9"/>
    <mergeCell ref="E9:L9"/>
    <mergeCell ref="M9:T9"/>
    <mergeCell ref="U9:V9"/>
    <mergeCell ref="W9:AB9"/>
    <mergeCell ref="B7:D7"/>
    <mergeCell ref="E7:L7"/>
    <mergeCell ref="M7:T7"/>
    <mergeCell ref="U7:V7"/>
    <mergeCell ref="W7:AB7"/>
    <mergeCell ref="B8:D8"/>
    <mergeCell ref="E8:L8"/>
    <mergeCell ref="M8:T8"/>
    <mergeCell ref="B14:D14"/>
    <mergeCell ref="E14:T14"/>
    <mergeCell ref="U14:X14"/>
    <mergeCell ref="Y14:Z14"/>
    <mergeCell ref="AB14:AC14"/>
    <mergeCell ref="AE14:AF14"/>
    <mergeCell ref="S11:T11"/>
    <mergeCell ref="U11:AB11"/>
    <mergeCell ref="B12:D13"/>
    <mergeCell ref="F12:I12"/>
    <mergeCell ref="J12:T12"/>
    <mergeCell ref="U12:Z12"/>
    <mergeCell ref="AA12:AB12"/>
    <mergeCell ref="E13:T13"/>
    <mergeCell ref="U13:X13"/>
    <mergeCell ref="Y13:AG13"/>
    <mergeCell ref="AC7:AG12"/>
    <mergeCell ref="B10:D10"/>
    <mergeCell ref="E10:L10"/>
    <mergeCell ref="M10:T10"/>
    <mergeCell ref="U10:AB10"/>
    <mergeCell ref="B11:D11"/>
    <mergeCell ref="E11:F11"/>
    <mergeCell ref="H11:I11"/>
    <mergeCell ref="B17:D17"/>
    <mergeCell ref="E17:AG17"/>
    <mergeCell ref="B18:D18"/>
    <mergeCell ref="E18:AG18"/>
    <mergeCell ref="B19:D19"/>
    <mergeCell ref="E19:G19"/>
    <mergeCell ref="H19:P19"/>
    <mergeCell ref="Q19:V19"/>
    <mergeCell ref="W19:AG19"/>
    <mergeCell ref="E21:AG21"/>
    <mergeCell ref="B22:D23"/>
    <mergeCell ref="E22:W23"/>
    <mergeCell ref="X22:Y22"/>
    <mergeCell ref="AA22:AB22"/>
    <mergeCell ref="AD22:AG22"/>
    <mergeCell ref="X23:Y23"/>
    <mergeCell ref="AA23:AB23"/>
    <mergeCell ref="AD23:AG23"/>
    <mergeCell ref="B24:D25"/>
    <mergeCell ref="E24:W24"/>
    <mergeCell ref="X24:Y24"/>
    <mergeCell ref="AA24:AB24"/>
    <mergeCell ref="AD24:AG24"/>
    <mergeCell ref="E25:W25"/>
    <mergeCell ref="X25:Y25"/>
    <mergeCell ref="AA25:AB25"/>
    <mergeCell ref="AD25:AG25"/>
    <mergeCell ref="B26:D27"/>
    <mergeCell ref="E26:W26"/>
    <mergeCell ref="X26:Y26"/>
    <mergeCell ref="AA26:AB26"/>
    <mergeCell ref="AD26:AG26"/>
    <mergeCell ref="E27:W27"/>
    <mergeCell ref="X27:Y27"/>
    <mergeCell ref="AA27:AB27"/>
    <mergeCell ref="AD27:AG27"/>
    <mergeCell ref="B28:D29"/>
    <mergeCell ref="E28:W28"/>
    <mergeCell ref="X28:Y28"/>
    <mergeCell ref="AA28:AB28"/>
    <mergeCell ref="AD28:AG28"/>
    <mergeCell ref="E29:W29"/>
    <mergeCell ref="X29:Y29"/>
    <mergeCell ref="AA29:AB29"/>
    <mergeCell ref="AD29:AG29"/>
    <mergeCell ref="B30:D31"/>
    <mergeCell ref="E30:W30"/>
    <mergeCell ref="X30:Y30"/>
    <mergeCell ref="AA30:AB30"/>
    <mergeCell ref="AD30:AG30"/>
    <mergeCell ref="E31:W31"/>
    <mergeCell ref="X31:Y31"/>
    <mergeCell ref="AA31:AB31"/>
    <mergeCell ref="AD31:AG31"/>
    <mergeCell ref="B32:D33"/>
    <mergeCell ref="E32:W32"/>
    <mergeCell ref="X32:Y32"/>
    <mergeCell ref="AA32:AB32"/>
    <mergeCell ref="AD32:AG32"/>
    <mergeCell ref="E33:W33"/>
    <mergeCell ref="X33:Y33"/>
    <mergeCell ref="AA33:AB33"/>
    <mergeCell ref="AD33:AG33"/>
    <mergeCell ref="AE35:AF35"/>
    <mergeCell ref="B39:G39"/>
    <mergeCell ref="I39:N39"/>
    <mergeCell ref="O39:AD39"/>
    <mergeCell ref="AE39:AG39"/>
    <mergeCell ref="B40:C41"/>
    <mergeCell ref="D40:D41"/>
    <mergeCell ref="E40:F41"/>
    <mergeCell ref="G40:G41"/>
    <mergeCell ref="H40:H41"/>
    <mergeCell ref="B34:D35"/>
    <mergeCell ref="E34:H34"/>
    <mergeCell ref="I34:T34"/>
    <mergeCell ref="U34:X34"/>
    <mergeCell ref="Y34:AG34"/>
    <mergeCell ref="E35:H35"/>
    <mergeCell ref="I35:T35"/>
    <mergeCell ref="U35:X35"/>
    <mergeCell ref="Y35:Z35"/>
    <mergeCell ref="AB35:AC35"/>
    <mergeCell ref="I40:N40"/>
    <mergeCell ref="O40:AD41"/>
    <mergeCell ref="AE40:AG41"/>
    <mergeCell ref="I41:J41"/>
    <mergeCell ref="L41:M41"/>
    <mergeCell ref="B42:C43"/>
    <mergeCell ref="D42:D43"/>
    <mergeCell ref="E42:F43"/>
    <mergeCell ref="G42:G43"/>
    <mergeCell ref="H42:H43"/>
    <mergeCell ref="I42:N42"/>
    <mergeCell ref="O42:AD43"/>
    <mergeCell ref="AE42:AG43"/>
    <mergeCell ref="I43:J43"/>
    <mergeCell ref="L43:M43"/>
    <mergeCell ref="B44:C45"/>
    <mergeCell ref="D44:D45"/>
    <mergeCell ref="E44:F45"/>
    <mergeCell ref="G44:G45"/>
    <mergeCell ref="H44:H45"/>
    <mergeCell ref="I44:N44"/>
    <mergeCell ref="O44:AD45"/>
    <mergeCell ref="AE44:AG45"/>
    <mergeCell ref="I45:J45"/>
    <mergeCell ref="L45:M45"/>
    <mergeCell ref="B46:C47"/>
    <mergeCell ref="D46:D47"/>
    <mergeCell ref="E46:F47"/>
    <mergeCell ref="G46:G47"/>
    <mergeCell ref="H46:H47"/>
    <mergeCell ref="I46:N46"/>
    <mergeCell ref="O46:AD47"/>
    <mergeCell ref="AE46:AG47"/>
    <mergeCell ref="I47:J47"/>
    <mergeCell ref="L47:M47"/>
    <mergeCell ref="B48:C49"/>
    <mergeCell ref="D48:D49"/>
    <mergeCell ref="E48:F49"/>
    <mergeCell ref="G48:G49"/>
    <mergeCell ref="H48:H49"/>
    <mergeCell ref="I48:N48"/>
    <mergeCell ref="O48:AD49"/>
    <mergeCell ref="AE48:AG49"/>
    <mergeCell ref="I49:J49"/>
    <mergeCell ref="L49:M49"/>
    <mergeCell ref="B50:C51"/>
    <mergeCell ref="D50:D51"/>
    <mergeCell ref="E50:F51"/>
    <mergeCell ref="G50:G51"/>
    <mergeCell ref="H50:H51"/>
    <mergeCell ref="I50:N50"/>
    <mergeCell ref="O50:AD51"/>
    <mergeCell ref="AE50:AG51"/>
    <mergeCell ref="I51:J51"/>
    <mergeCell ref="L51:M51"/>
    <mergeCell ref="B56:AG56"/>
    <mergeCell ref="I52:N52"/>
    <mergeCell ref="O52:AD53"/>
    <mergeCell ref="AE52:AG53"/>
    <mergeCell ref="I53:J53"/>
    <mergeCell ref="L53:M53"/>
    <mergeCell ref="B54:C55"/>
    <mergeCell ref="D54:D55"/>
    <mergeCell ref="E54:F55"/>
    <mergeCell ref="G54:G55"/>
    <mergeCell ref="H54:H55"/>
    <mergeCell ref="B52:C53"/>
    <mergeCell ref="D52:D53"/>
    <mergeCell ref="E52:F53"/>
    <mergeCell ref="G52:G53"/>
    <mergeCell ref="H52:H53"/>
    <mergeCell ref="I54:N54"/>
    <mergeCell ref="O54:AD55"/>
    <mergeCell ref="AE54:AG55"/>
    <mergeCell ref="I55:J55"/>
    <mergeCell ref="L55:M55"/>
    <mergeCell ref="O57:AD58"/>
    <mergeCell ref="AE57:AG58"/>
    <mergeCell ref="I58:J58"/>
    <mergeCell ref="L58:M58"/>
    <mergeCell ref="B57:C58"/>
    <mergeCell ref="D57:D58"/>
    <mergeCell ref="E57:F58"/>
    <mergeCell ref="G57:G58"/>
    <mergeCell ref="H57:H58"/>
    <mergeCell ref="I57:N57"/>
  </mergeCells>
  <phoneticPr fontId="19"/>
  <dataValidations count="22">
    <dataValidation type="list" errorStyle="information" allowBlank="1" showInputMessage="1" showErrorMessage="1" error="選択肢にない場合は直接入力してください" sqref="B26:D29" xr:uid="{64D97612-7A33-4E59-BDDE-CE58132D2CD8}">
      <formula1>"選択してください,大学,大学院（修士）,大学院（博士）"</formula1>
    </dataValidation>
    <dataValidation type="list" errorStyle="information" allowBlank="1" showInputMessage="1" showErrorMessage="1" error="選択肢にない場合は直接入力してください" sqref="B24:D25 B30:D33" xr:uid="{36B2D244-44C1-489C-80E3-A2BB855969BA}">
      <formula1>"大学,大学院（修士）,大学院（博士）"</formula1>
    </dataValidation>
    <dataValidation type="whole" imeMode="halfAlpha" allowBlank="1" showInputMessage="1" showErrorMessage="1" sqref="AE35:AF35 AE14:AF14" xr:uid="{5B3CB37C-9E43-4975-A9C9-B521F7C8F101}">
      <formula1>1</formula1>
      <formula2>31</formula2>
    </dataValidation>
    <dataValidation type="whole" imeMode="halfAlpha" allowBlank="1" showInputMessage="1" showErrorMessage="1" sqref="L55:M55 E50:F55 AB14:AC14 AB35:AC35 L51:M51 L53:M53" xr:uid="{B5DF4A0C-1792-48A8-9DDC-D9207727A506}">
      <formula1>1</formula1>
      <formula2>12</formula2>
    </dataValidation>
    <dataValidation type="whole" imeMode="halfAlpha" allowBlank="1" showInputMessage="1" showErrorMessage="1" sqref="I55:J55 B50:C55 Y14:Z14 I51:J51 I53:J53 Y35:Z35" xr:uid="{466787A1-6A74-4F69-A81B-2975B6F7376B}">
      <formula1>1900</formula1>
      <formula2>2100</formula2>
    </dataValidation>
    <dataValidation type="list" allowBlank="1" showInputMessage="1" showErrorMessage="1" sqref="AE40:AG55" xr:uid="{015D8FF1-5E12-4DB4-B815-83B3732A0D01}">
      <formula1>"選択してください,常勤,非常勤"</formula1>
    </dataValidation>
    <dataValidation type="list" allowBlank="1" showInputMessage="1" showErrorMessage="1" sqref="I52:N52 I54:N54 I50:N50" xr:uid="{049F8687-F0CE-4F4A-8735-750D037C456D}">
      <formula1>"選択してください,現在に至る,終了(退職)(予定)"</formula1>
    </dataValidation>
    <dataValidation type="whole" allowBlank="1" showInputMessage="1" showErrorMessage="1" sqref="AC5:AD6 K11:L11" xr:uid="{AFB3D259-BCC6-4AF0-A7DB-F27AC6C5B947}">
      <formula1>1</formula1>
      <formula2>31</formula2>
    </dataValidation>
    <dataValidation type="whole" allowBlank="1" showInputMessage="1" showErrorMessage="1" sqref="E11:F11 W5:X6" xr:uid="{A107C01A-8EAC-4390-A81F-E06E4B455D4A}">
      <formula1>1900</formula1>
      <formula2>2100</formula2>
    </dataValidation>
    <dataValidation type="list" allowBlank="1" showInputMessage="1" showErrorMessage="1" sqref="Y34:AG34" xr:uid="{2E7C427E-ECC4-40B9-A1D6-7AD6C9FEC7BD}">
      <formula1>"選択してください(博士学位取得者),課程,論文"</formula1>
    </dataValidation>
    <dataValidation type="whole" allowBlank="1" showInputMessage="1" showErrorMessage="1" sqref="H11:I11 Z5:AA6 AA22:AB33 E40:F49 L41:M41 L43:M43 L47:M47 L45:M45 L49:M49 E57:F58 L58:M58" xr:uid="{6FCC6D54-C343-429E-973E-F93612F392CB}">
      <formula1>1</formula1>
      <formula2>12</formula2>
    </dataValidation>
    <dataValidation type="list" allowBlank="1" showInputMessage="1" showErrorMessage="1" sqref="AA12:AB12" xr:uid="{7669365C-0A96-4015-B91B-760A335624D7}">
      <formula1>"選択してください(外国籍のみ),有り,無し"</formula1>
    </dataValidation>
    <dataValidation type="list" allowBlank="1" showInputMessage="1" showErrorMessage="1" sqref="AD33:AG33" xr:uid="{EE041D1F-0C02-4944-BA05-815711E4C046}">
      <formula1>"修了,退学(満期),退学(中途),在学中"</formula1>
    </dataValidation>
    <dataValidation type="list" allowBlank="1" showInputMessage="1" showErrorMessage="1" sqref="AD22:AG23" xr:uid="{863D1286-7F6B-49FB-BCF8-AC8CF76B329B}">
      <formula1>"入学,卒業"</formula1>
    </dataValidation>
    <dataValidation type="list" allowBlank="1" showInputMessage="1" showErrorMessage="1" sqref="AD24:AG24 AD26:AG26 AD28:AG28 AD30:AG30 AD32:AG32" xr:uid="{10DC84D6-DE8C-4F9C-8A64-4A80BB25F455}">
      <formula1>"入学,編入学"</formula1>
    </dataValidation>
    <dataValidation type="list" allowBlank="1" showInputMessage="1" showErrorMessage="1" sqref="AD29:AG29 AD27:AG27" xr:uid="{987F2C1D-9678-4380-8F2F-289E631DF52D}">
      <formula1>"卒業,修了,退学"</formula1>
    </dataValidation>
    <dataValidation type="list" allowBlank="1" showInputMessage="1" showErrorMessage="1" sqref="AD25:AG25" xr:uid="{ED694D6B-337A-4A45-9647-0D61F6E49CF9}">
      <formula1>"卒業,退学"</formula1>
    </dataValidation>
    <dataValidation type="list" allowBlank="1" showInputMessage="1" showErrorMessage="1" sqref="AD31:AG31" xr:uid="{E9861A5D-BE4B-495C-A675-8C3723DF7A66}">
      <formula1>"修了,退学,在学中"</formula1>
    </dataValidation>
    <dataValidation type="whole" allowBlank="1" showInputMessage="1" showErrorMessage="1" sqref="X22:Y33 B40:C49 I41:J41 I43:J43 I47:J47 I45:J45 I49:J49 B57:C58 I58:J58" xr:uid="{7E449487-2215-475C-BBEF-8C8DA9BD2564}">
      <formula1>1900</formula1>
      <formula2>2030</formula2>
    </dataValidation>
    <dataValidation type="list" allowBlank="1" showInputMessage="1" showErrorMessage="1" sqref="I40:N40 I42:N42 I46:N46 I44:N44 I48:N48" xr:uid="{884C3C7B-4BAC-4CE0-9120-48FCCF329F73}">
      <formula1>"現在に至る,終了(退職)(予定)"</formula1>
    </dataValidation>
    <dataValidation type="list" allowBlank="1" showInputMessage="1" showErrorMessage="1" sqref="AE57:AG58" xr:uid="{58FEB6C7-AA72-44DB-B40A-E7EDAA47630A}">
      <formula1>"常勤,非常勤"</formula1>
    </dataValidation>
    <dataValidation type="list" allowBlank="1" showInputMessage="1" showErrorMessage="1" sqref="I57:N57" xr:uid="{8A59CACE-1FA7-4897-A9F4-759B516AAEF5}">
      <formula1>"現在に至る,終了(退職)予定"</formula1>
    </dataValidation>
  </dataValidations>
  <hyperlinks>
    <hyperlink ref="E14" r:id="rId3" xr:uid="{E4413243-F14E-47AE-AD25-8DE7B6027E0F}"/>
  </hyperlinks>
  <pageMargins left="0.7" right="0.7" top="0.75" bottom="0.75" header="0.3" footer="0.3"/>
  <pageSetup paperSize="9" scale="8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2289" r:id="rId7" name="Check Box 1">
              <controlPr defaultSize="0" autoFill="0" autoLine="0" autoPict="0">
                <anchor moveWithCells="1">
                  <from>
                    <xdr:col>1</xdr:col>
                    <xdr:colOff>95250</xdr:colOff>
                    <xdr:row>1</xdr:row>
                    <xdr:rowOff>69850</xdr:rowOff>
                  </from>
                  <to>
                    <xdr:col>2</xdr:col>
                    <xdr:colOff>184150</xdr:colOff>
                    <xdr:row>1</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error="学位一覧に存在しない場合は直接ご入力ください" xr:uid="{64441477-34CA-4ED7-8A39-8B55A5B4BDA7}">
          <x14:formula1>
            <xm:f>学位一覧!$A$3:$A$218</xm:f>
          </x14:formula1>
          <xm:sqref>I34:T34</xm:sqref>
        </x14:dataValidation>
        <x14:dataValidation type="list" allowBlank="1" showInputMessage="1" showErrorMessage="1" xr:uid="{F0319035-7E9E-4969-954F-30A0AF37A743}">
          <x14:formula1>
            <xm:f>専門分野一覧!$B$4:$B$286</xm:f>
          </x14:formula1>
          <xm:sqref>E17</xm:sqref>
        </x14:dataValidation>
        <x14:dataValidation type="list" allowBlank="1" showInputMessage="1" showErrorMessage="1" xr:uid="{E9A94D18-79B2-4B72-82F6-EEB1C929A08B}">
          <x14:formula1>
            <xm:f>在留資格一覧!$A$1:$A$28</xm:f>
          </x14:formula1>
          <xm:sqref>Y13:AG13</xm:sqref>
        </x14:dataValidation>
        <x14:dataValidation type="list" allowBlank="1" showInputMessage="1" showErrorMessage="1" xr:uid="{982B15CF-D36C-4397-82C2-51A8B0EC39E0}">
          <x14:formula1>
            <xm:f>事務所利用シート!$O$1:$O$4</xm:f>
          </x14:formula1>
          <xm:sqref>S11:T11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368C2-260B-4B5B-8027-D695752F0590}">
  <sheetPr>
    <tabColor rgb="FFFFFF00"/>
    <pageSetUpPr fitToPage="1"/>
  </sheetPr>
  <dimension ref="B1:F118"/>
  <sheetViews>
    <sheetView showGridLines="0" view="pageBreakPreview" zoomScaleNormal="90" zoomScaleSheetLayoutView="100" workbookViewId="0">
      <selection activeCell="B13" sqref="B13"/>
    </sheetView>
  </sheetViews>
  <sheetFormatPr defaultColWidth="8.58203125" defaultRowHeight="18"/>
  <cols>
    <col min="1" max="1" width="2.25" style="107" customWidth="1"/>
    <col min="2" max="2" width="33" style="107" bestFit="1" customWidth="1"/>
    <col min="3" max="3" width="55.1640625" style="107" customWidth="1"/>
    <col min="4" max="4" width="2.9140625" style="107" customWidth="1"/>
    <col min="5" max="16384" width="8.58203125" style="107"/>
  </cols>
  <sheetData>
    <row r="1" spans="2:3">
      <c r="B1" s="106"/>
    </row>
    <row r="2" spans="2:3">
      <c r="B2" s="338" t="s">
        <v>833</v>
      </c>
      <c r="C2" s="339"/>
    </row>
    <row r="3" spans="2:3">
      <c r="B3" s="108"/>
    </row>
    <row r="4" spans="2:3" ht="16.5" customHeight="1">
      <c r="B4" s="340" t="s">
        <v>925</v>
      </c>
      <c r="C4" s="340"/>
    </row>
    <row r="5" spans="2:3" ht="16.5" customHeight="1">
      <c r="B5" s="341" t="s">
        <v>924</v>
      </c>
      <c r="C5" s="341"/>
    </row>
    <row r="6" spans="2:3" ht="19" customHeight="1">
      <c r="B6" s="109"/>
    </row>
    <row r="7" spans="2:3">
      <c r="B7" s="110" t="s">
        <v>834</v>
      </c>
    </row>
    <row r="8" spans="2:3" s="120" customFormat="1">
      <c r="B8" s="110"/>
    </row>
    <row r="9" spans="2:3" s="120" customFormat="1">
      <c r="B9" s="110"/>
    </row>
    <row r="10" spans="2:3" ht="16.5" customHeight="1">
      <c r="B10" s="330" t="s">
        <v>947</v>
      </c>
      <c r="C10" s="330"/>
    </row>
    <row r="11" spans="2:3">
      <c r="B11" s="329" t="s">
        <v>948</v>
      </c>
      <c r="C11" s="329"/>
    </row>
    <row r="12" spans="2:3" s="120" customFormat="1">
      <c r="B12" s="121"/>
      <c r="C12" s="121"/>
    </row>
    <row r="13" spans="2:3">
      <c r="B13" s="110" t="s">
        <v>835</v>
      </c>
    </row>
    <row r="14" spans="2:3">
      <c r="B14" s="330" t="s">
        <v>836</v>
      </c>
      <c r="C14" s="331"/>
    </row>
    <row r="15" spans="2:3">
      <c r="B15" s="111"/>
    </row>
    <row r="16" spans="2:3">
      <c r="B16" s="335" t="s">
        <v>837</v>
      </c>
      <c r="C16" s="331"/>
    </row>
    <row r="17" spans="2:3">
      <c r="B17" s="330" t="s">
        <v>838</v>
      </c>
      <c r="C17" s="331"/>
    </row>
    <row r="18" spans="2:3">
      <c r="B18" s="330" t="s">
        <v>839</v>
      </c>
      <c r="C18" s="331"/>
    </row>
    <row r="19" spans="2:3">
      <c r="B19" s="330" t="s">
        <v>840</v>
      </c>
      <c r="C19" s="331"/>
    </row>
    <row r="20" spans="2:3" ht="26.15" customHeight="1">
      <c r="B20" s="330" t="s">
        <v>841</v>
      </c>
      <c r="C20" s="331"/>
    </row>
    <row r="21" spans="2:3">
      <c r="B21" s="330" t="s">
        <v>842</v>
      </c>
      <c r="C21" s="331"/>
    </row>
    <row r="22" spans="2:3">
      <c r="B22" s="330" t="s">
        <v>843</v>
      </c>
      <c r="C22" s="331"/>
    </row>
    <row r="23" spans="2:3" ht="26.15" customHeight="1">
      <c r="B23" s="330" t="s">
        <v>844</v>
      </c>
      <c r="C23" s="331"/>
    </row>
    <row r="24" spans="2:3">
      <c r="B24" s="330" t="s">
        <v>845</v>
      </c>
      <c r="C24" s="331"/>
    </row>
    <row r="25" spans="2:3" ht="16.5" customHeight="1">
      <c r="B25" s="330" t="s">
        <v>846</v>
      </c>
      <c r="C25" s="330"/>
    </row>
    <row r="26" spans="2:3" s="112" customFormat="1" ht="18" customHeight="1">
      <c r="B26" s="330" t="s">
        <v>847</v>
      </c>
      <c r="C26" s="331"/>
    </row>
    <row r="27" spans="2:3" ht="21.5" customHeight="1">
      <c r="B27" s="330" t="s">
        <v>848</v>
      </c>
      <c r="C27" s="331"/>
    </row>
    <row r="28" spans="2:3">
      <c r="B28" s="330" t="s">
        <v>849</v>
      </c>
      <c r="C28" s="331"/>
    </row>
    <row r="29" spans="2:3" ht="17.5" customHeight="1">
      <c r="B29" s="330" t="s">
        <v>850</v>
      </c>
      <c r="C29" s="331"/>
    </row>
    <row r="30" spans="2:3" ht="18" customHeight="1">
      <c r="B30" s="330" t="s">
        <v>851</v>
      </c>
      <c r="C30" s="330"/>
    </row>
    <row r="31" spans="2:3" ht="18" customHeight="1">
      <c r="B31" s="111"/>
    </row>
    <row r="32" spans="2:3">
      <c r="B32" s="335" t="s">
        <v>852</v>
      </c>
      <c r="C32" s="331"/>
    </row>
    <row r="33" spans="2:6" ht="18" customHeight="1">
      <c r="B33" s="330" t="s">
        <v>853</v>
      </c>
      <c r="C33" s="331"/>
    </row>
    <row r="34" spans="2:6" ht="18" customHeight="1">
      <c r="B34" s="330" t="s">
        <v>854</v>
      </c>
      <c r="C34" s="331"/>
    </row>
    <row r="35" spans="2:6" ht="18" customHeight="1">
      <c r="B35" s="330" t="s">
        <v>855</v>
      </c>
      <c r="C35" s="330"/>
    </row>
    <row r="36" spans="2:6" ht="18" customHeight="1">
      <c r="B36" s="330" t="s">
        <v>856</v>
      </c>
      <c r="C36" s="330"/>
    </row>
    <row r="37" spans="2:6" ht="18" customHeight="1">
      <c r="B37" s="330" t="s">
        <v>857</v>
      </c>
      <c r="C37" s="331"/>
    </row>
    <row r="38" spans="2:6" ht="14.5" customHeight="1">
      <c r="B38" s="110"/>
    </row>
    <row r="39" spans="2:6">
      <c r="B39" s="335" t="s">
        <v>858</v>
      </c>
      <c r="C39" s="331"/>
    </row>
    <row r="40" spans="2:6" ht="18" customHeight="1">
      <c r="B40" s="330" t="s">
        <v>859</v>
      </c>
      <c r="C40" s="331"/>
    </row>
    <row r="41" spans="2:6" ht="18" customHeight="1">
      <c r="B41" s="337" t="s">
        <v>860</v>
      </c>
      <c r="C41" s="337"/>
    </row>
    <row r="42" spans="2:6" ht="18" customHeight="1">
      <c r="B42" s="111"/>
      <c r="C42" s="111"/>
    </row>
    <row r="43" spans="2:6">
      <c r="B43" s="335" t="s">
        <v>861</v>
      </c>
      <c r="C43" s="331"/>
    </row>
    <row r="44" spans="2:6">
      <c r="B44" s="330" t="s">
        <v>862</v>
      </c>
      <c r="C44" s="331"/>
    </row>
    <row r="45" spans="2:6">
      <c r="B45" s="111"/>
    </row>
    <row r="46" spans="2:6">
      <c r="B46" s="335" t="s">
        <v>863</v>
      </c>
      <c r="C46" s="331"/>
    </row>
    <row r="47" spans="2:6" ht="18" customHeight="1">
      <c r="B47" s="330" t="s">
        <v>926</v>
      </c>
      <c r="C47" s="330"/>
      <c r="D47" s="105"/>
      <c r="E47" s="330"/>
      <c r="F47" s="330"/>
    </row>
    <row r="48" spans="2:6" ht="18" customHeight="1">
      <c r="B48" s="330" t="s">
        <v>928</v>
      </c>
      <c r="C48" s="330"/>
    </row>
    <row r="49" spans="2:3" ht="18" customHeight="1">
      <c r="B49" s="332" t="s">
        <v>927</v>
      </c>
      <c r="C49" s="332"/>
    </row>
    <row r="50" spans="2:3">
      <c r="B50" s="330" t="s">
        <v>864</v>
      </c>
      <c r="C50" s="331"/>
    </row>
    <row r="51" spans="2:3">
      <c r="B51" s="105"/>
    </row>
    <row r="52" spans="2:3">
      <c r="B52" s="335" t="s">
        <v>865</v>
      </c>
      <c r="C52" s="331"/>
    </row>
    <row r="53" spans="2:3">
      <c r="B53" s="336" t="s">
        <v>929</v>
      </c>
      <c r="C53" s="331"/>
    </row>
    <row r="54" spans="2:3">
      <c r="B54" s="111"/>
    </row>
    <row r="55" spans="2:3">
      <c r="B55" s="335" t="s">
        <v>866</v>
      </c>
      <c r="C55" s="331"/>
    </row>
    <row r="56" spans="2:3">
      <c r="B56" s="330" t="s">
        <v>867</v>
      </c>
      <c r="C56" s="331"/>
    </row>
    <row r="57" spans="2:3">
      <c r="B57" s="330" t="s">
        <v>868</v>
      </c>
      <c r="C57" s="331"/>
    </row>
    <row r="58" spans="2:3">
      <c r="B58" s="110"/>
    </row>
    <row r="59" spans="2:3">
      <c r="B59" s="335" t="s">
        <v>869</v>
      </c>
      <c r="C59" s="331"/>
    </row>
    <row r="60" spans="2:3">
      <c r="B60" s="330" t="s">
        <v>870</v>
      </c>
      <c r="C60" s="331"/>
    </row>
    <row r="61" spans="2:3">
      <c r="B61" s="111"/>
    </row>
    <row r="62" spans="2:3">
      <c r="B62" s="335" t="s">
        <v>871</v>
      </c>
      <c r="C62" s="331"/>
    </row>
    <row r="63" spans="2:3">
      <c r="B63" s="330" t="s">
        <v>872</v>
      </c>
      <c r="C63" s="331"/>
    </row>
    <row r="64" spans="2:3">
      <c r="B64" s="330" t="s">
        <v>873</v>
      </c>
      <c r="C64" s="331"/>
    </row>
    <row r="65" spans="2:3" ht="18" customHeight="1">
      <c r="B65" s="330" t="s">
        <v>930</v>
      </c>
      <c r="C65" s="331"/>
    </row>
    <row r="66" spans="2:3" ht="18" customHeight="1">
      <c r="B66" s="330" t="s">
        <v>931</v>
      </c>
      <c r="C66" s="330"/>
    </row>
    <row r="67" spans="2:3" ht="18" customHeight="1">
      <c r="B67" s="330" t="s">
        <v>932</v>
      </c>
      <c r="C67" s="330"/>
    </row>
    <row r="68" spans="2:3" ht="18" customHeight="1" thickBot="1">
      <c r="B68" s="330"/>
      <c r="C68" s="331"/>
    </row>
    <row r="69" spans="2:3" ht="18.5" thickBot="1">
      <c r="B69" s="113" t="s">
        <v>874</v>
      </c>
      <c r="C69" s="114" t="s">
        <v>875</v>
      </c>
    </row>
    <row r="70" spans="2:3" ht="20.149999999999999" customHeight="1" thickTop="1" thickBot="1">
      <c r="B70" s="115" t="s">
        <v>876</v>
      </c>
      <c r="C70" s="116" t="s">
        <v>877</v>
      </c>
    </row>
    <row r="71" spans="2:3" ht="20.149999999999999" customHeight="1" thickBot="1">
      <c r="B71" s="115" t="s">
        <v>878</v>
      </c>
      <c r="C71" s="116" t="s">
        <v>879</v>
      </c>
    </row>
    <row r="72" spans="2:3" ht="20.149999999999999" customHeight="1" thickBot="1">
      <c r="B72" s="115" t="s">
        <v>880</v>
      </c>
      <c r="C72" s="116" t="s">
        <v>881</v>
      </c>
    </row>
    <row r="73" spans="2:3">
      <c r="B73" s="111"/>
    </row>
    <row r="74" spans="2:3">
      <c r="B74" s="330" t="s">
        <v>882</v>
      </c>
      <c r="C74" s="331"/>
    </row>
    <row r="75" spans="2:3">
      <c r="B75" s="330" t="s">
        <v>883</v>
      </c>
      <c r="C75" s="331"/>
    </row>
    <row r="76" spans="2:3" ht="18.5" thickBot="1">
      <c r="B76" s="111"/>
    </row>
    <row r="77" spans="2:3" ht="18.5" thickBot="1">
      <c r="B77" s="117" t="s">
        <v>884</v>
      </c>
      <c r="C77" s="114" t="s">
        <v>885</v>
      </c>
    </row>
    <row r="78" spans="2:3" ht="19" thickTop="1" thickBot="1">
      <c r="B78" s="118" t="s">
        <v>886</v>
      </c>
      <c r="C78" s="116" t="s">
        <v>887</v>
      </c>
    </row>
    <row r="79" spans="2:3" ht="18.5" thickBot="1">
      <c r="B79" s="118" t="s">
        <v>888</v>
      </c>
      <c r="C79" s="116" t="s">
        <v>889</v>
      </c>
    </row>
    <row r="80" spans="2:3">
      <c r="B80" s="111"/>
    </row>
    <row r="81" spans="2:3">
      <c r="B81" s="330" t="s">
        <v>890</v>
      </c>
      <c r="C81" s="331"/>
    </row>
    <row r="82" spans="2:3">
      <c r="B82" s="110"/>
    </row>
    <row r="83" spans="2:3">
      <c r="B83" s="335" t="s">
        <v>891</v>
      </c>
      <c r="C83" s="331"/>
    </row>
    <row r="84" spans="2:3" ht="22" customHeight="1">
      <c r="B84" s="330" t="s">
        <v>892</v>
      </c>
      <c r="C84" s="331"/>
    </row>
    <row r="85" spans="2:3" ht="18" customHeight="1">
      <c r="B85" s="330" t="s">
        <v>893</v>
      </c>
      <c r="C85" s="330"/>
    </row>
    <row r="86" spans="2:3" ht="16.5" customHeight="1">
      <c r="B86" s="330" t="s">
        <v>894</v>
      </c>
      <c r="C86" s="331"/>
    </row>
    <row r="87" spans="2:3" ht="16.5" customHeight="1">
      <c r="B87" s="330" t="s">
        <v>895</v>
      </c>
      <c r="C87" s="330"/>
    </row>
    <row r="88" spans="2:3" ht="18" customHeight="1">
      <c r="B88" s="330" t="s">
        <v>896</v>
      </c>
      <c r="C88" s="330"/>
    </row>
    <row r="89" spans="2:3" ht="18" customHeight="1">
      <c r="B89" s="332" t="s">
        <v>897</v>
      </c>
      <c r="C89" s="332"/>
    </row>
    <row r="90" spans="2:3" ht="18" customHeight="1">
      <c r="B90" s="332" t="s">
        <v>898</v>
      </c>
      <c r="C90" s="332"/>
    </row>
    <row r="91" spans="2:3" ht="18" customHeight="1">
      <c r="B91" s="330" t="s">
        <v>934</v>
      </c>
      <c r="C91" s="330"/>
    </row>
    <row r="92" spans="2:3" ht="18" customHeight="1">
      <c r="B92" s="330" t="s">
        <v>933</v>
      </c>
      <c r="C92" s="331"/>
    </row>
    <row r="93" spans="2:3" ht="18" customHeight="1">
      <c r="B93" s="330" t="s">
        <v>935</v>
      </c>
      <c r="C93" s="331"/>
    </row>
    <row r="94" spans="2:3" ht="18" customHeight="1">
      <c r="B94" s="330" t="s">
        <v>936</v>
      </c>
      <c r="C94" s="331"/>
    </row>
    <row r="95" spans="2:3" ht="18" customHeight="1">
      <c r="B95" s="330" t="s">
        <v>899</v>
      </c>
      <c r="C95" s="331"/>
    </row>
    <row r="96" spans="2:3" ht="18" customHeight="1">
      <c r="B96" s="330" t="s">
        <v>900</v>
      </c>
      <c r="C96" s="331"/>
    </row>
    <row r="97" spans="2:3" ht="18" customHeight="1">
      <c r="B97" s="330" t="s">
        <v>901</v>
      </c>
      <c r="C97" s="330"/>
    </row>
    <row r="98" spans="2:3" ht="18" customHeight="1">
      <c r="B98" s="330" t="s">
        <v>902</v>
      </c>
      <c r="C98" s="330"/>
    </row>
    <row r="99" spans="2:3" ht="18" customHeight="1">
      <c r="B99" s="330" t="s">
        <v>903</v>
      </c>
      <c r="C99" s="330"/>
    </row>
    <row r="100" spans="2:3" ht="18" customHeight="1">
      <c r="B100" s="332" t="s">
        <v>904</v>
      </c>
      <c r="C100" s="332"/>
    </row>
    <row r="101" spans="2:3" ht="18" customHeight="1">
      <c r="B101" s="330" t="s">
        <v>905</v>
      </c>
      <c r="C101" s="330"/>
    </row>
    <row r="102" spans="2:3" ht="18" customHeight="1">
      <c r="B102" s="330" t="s">
        <v>906</v>
      </c>
      <c r="C102" s="331"/>
    </row>
    <row r="103" spans="2:3">
      <c r="B103" s="330" t="s">
        <v>907</v>
      </c>
      <c r="C103" s="331"/>
    </row>
    <row r="104" spans="2:3">
      <c r="B104" s="330" t="s">
        <v>908</v>
      </c>
      <c r="C104" s="331"/>
    </row>
    <row r="105" spans="2:3" ht="18" customHeight="1">
      <c r="B105" s="330" t="s">
        <v>909</v>
      </c>
      <c r="C105" s="330"/>
    </row>
    <row r="106" spans="2:3" ht="18" customHeight="1">
      <c r="B106" s="330" t="s">
        <v>910</v>
      </c>
      <c r="C106" s="331"/>
    </row>
    <row r="107" spans="2:3" ht="9.65" customHeight="1">
      <c r="B107" s="111"/>
    </row>
    <row r="108" spans="2:3">
      <c r="B108" s="330" t="s">
        <v>911</v>
      </c>
      <c r="C108" s="331"/>
    </row>
    <row r="109" spans="2:3" ht="18" customHeight="1">
      <c r="B109" s="330" t="s">
        <v>912</v>
      </c>
      <c r="C109" s="330"/>
    </row>
    <row r="110" spans="2:3" ht="18" customHeight="1">
      <c r="B110" s="330" t="s">
        <v>913</v>
      </c>
      <c r="C110" s="331"/>
    </row>
    <row r="111" spans="2:3" ht="21" customHeight="1">
      <c r="B111" s="330" t="s">
        <v>914</v>
      </c>
      <c r="C111" s="331"/>
    </row>
    <row r="112" spans="2:3" ht="18" customHeight="1">
      <c r="B112" s="330" t="s">
        <v>915</v>
      </c>
      <c r="C112" s="330"/>
    </row>
    <row r="113" spans="2:3" ht="18" customHeight="1">
      <c r="B113" s="330" t="s">
        <v>916</v>
      </c>
      <c r="C113" s="331"/>
    </row>
    <row r="114" spans="2:3" ht="18" customHeight="1">
      <c r="B114" s="330" t="s">
        <v>917</v>
      </c>
      <c r="C114" s="330"/>
    </row>
    <row r="115" spans="2:3">
      <c r="B115" s="330" t="s">
        <v>918</v>
      </c>
      <c r="C115" s="331"/>
    </row>
    <row r="116" spans="2:3">
      <c r="B116" s="330" t="s">
        <v>919</v>
      </c>
      <c r="C116" s="331"/>
    </row>
    <row r="117" spans="2:3">
      <c r="B117" s="111"/>
    </row>
    <row r="118" spans="2:3">
      <c r="B118" s="333" t="s">
        <v>920</v>
      </c>
      <c r="C118" s="334"/>
    </row>
  </sheetData>
  <customSheetViews>
    <customSheetView guid="{6ED34210-E5EF-43B4-8014-AA1404957290}" showPageBreaks="1" showGridLines="0" fitToPage="1" printArea="1" state="hidden" view="pageBreakPreview">
      <rowBreaks count="3" manualBreakCount="3">
        <brk id="36" max="16383" man="1"/>
        <brk id="73" max="3" man="1"/>
        <brk id="109" max="3" man="1"/>
      </rowBreaks>
      <pageMargins left="0.75" right="0.75" top="1" bottom="1" header="0.5" footer="0.5"/>
      <pageSetup paperSize="9" scale="83" fitToHeight="0" orientation="portrait" r:id="rId1"/>
    </customSheetView>
    <customSheetView guid="{0C99540D-AED6-46B6-A92B-AE6BDA19C817}" showPageBreaks="1" showGridLines="0" fitToPage="1" printArea="1" view="pageBreakPreview">
      <selection activeCell="B13" sqref="B13"/>
      <rowBreaks count="3" manualBreakCount="3">
        <brk id="36" max="16383" man="1"/>
        <brk id="73" max="3" man="1"/>
        <brk id="109" max="3" man="1"/>
      </rowBreaks>
      <pageMargins left="0.75" right="0.75" top="1" bottom="1" header="0.5" footer="0.5"/>
      <pageSetup paperSize="9" scale="83" fitToHeight="0" orientation="portrait" r:id="rId2"/>
    </customSheetView>
  </customSheetViews>
  <mergeCells count="89">
    <mergeCell ref="B34:C34"/>
    <mergeCell ref="B22:C22"/>
    <mergeCell ref="B2:C2"/>
    <mergeCell ref="B4:C4"/>
    <mergeCell ref="B5:C5"/>
    <mergeCell ref="B10:C10"/>
    <mergeCell ref="B14:C14"/>
    <mergeCell ref="B16:C16"/>
    <mergeCell ref="B17:C17"/>
    <mergeCell ref="B18:C18"/>
    <mergeCell ref="B19:C19"/>
    <mergeCell ref="B20:C20"/>
    <mergeCell ref="B21:C21"/>
    <mergeCell ref="B28:C28"/>
    <mergeCell ref="B29:C29"/>
    <mergeCell ref="B30:C30"/>
    <mergeCell ref="B32:C32"/>
    <mergeCell ref="B33:C33"/>
    <mergeCell ref="B23:C23"/>
    <mergeCell ref="B24:C24"/>
    <mergeCell ref="B25:C25"/>
    <mergeCell ref="B26:C26"/>
    <mergeCell ref="B27:C27"/>
    <mergeCell ref="B43:C43"/>
    <mergeCell ref="B44:C44"/>
    <mergeCell ref="B46:C46"/>
    <mergeCell ref="B47:C47"/>
    <mergeCell ref="B35:C35"/>
    <mergeCell ref="B36:C36"/>
    <mergeCell ref="B37:C37"/>
    <mergeCell ref="B39:C39"/>
    <mergeCell ref="B40:C40"/>
    <mergeCell ref="B41:C41"/>
    <mergeCell ref="E47:F47"/>
    <mergeCell ref="B48:C48"/>
    <mergeCell ref="B65:C65"/>
    <mergeCell ref="B50:C50"/>
    <mergeCell ref="B52:C52"/>
    <mergeCell ref="B53:C53"/>
    <mergeCell ref="B55:C55"/>
    <mergeCell ref="B56:C56"/>
    <mergeCell ref="B57:C57"/>
    <mergeCell ref="B59:C59"/>
    <mergeCell ref="B60:C60"/>
    <mergeCell ref="B62:C62"/>
    <mergeCell ref="B63:C63"/>
    <mergeCell ref="B64:C64"/>
    <mergeCell ref="B49:C49"/>
    <mergeCell ref="B98:C98"/>
    <mergeCell ref="B87:C87"/>
    <mergeCell ref="B66:C66"/>
    <mergeCell ref="B67:C67"/>
    <mergeCell ref="B68:C68"/>
    <mergeCell ref="B74:C74"/>
    <mergeCell ref="B75:C75"/>
    <mergeCell ref="B81:C81"/>
    <mergeCell ref="B83:C83"/>
    <mergeCell ref="B84:C84"/>
    <mergeCell ref="B85:C85"/>
    <mergeCell ref="B86:C86"/>
    <mergeCell ref="B118:C118"/>
    <mergeCell ref="B112:C112"/>
    <mergeCell ref="B100:C100"/>
    <mergeCell ref="B101:C101"/>
    <mergeCell ref="B102:C102"/>
    <mergeCell ref="B103:C103"/>
    <mergeCell ref="B104:C104"/>
    <mergeCell ref="B105:C105"/>
    <mergeCell ref="B106:C106"/>
    <mergeCell ref="B108:C108"/>
    <mergeCell ref="B109:C109"/>
    <mergeCell ref="B110:C110"/>
    <mergeCell ref="B111:C111"/>
    <mergeCell ref="B11:C11"/>
    <mergeCell ref="B113:C113"/>
    <mergeCell ref="B114:C114"/>
    <mergeCell ref="B115:C115"/>
    <mergeCell ref="B116:C116"/>
    <mergeCell ref="B99:C99"/>
    <mergeCell ref="B88:C88"/>
    <mergeCell ref="B89:C89"/>
    <mergeCell ref="B90:C90"/>
    <mergeCell ref="B91:C91"/>
    <mergeCell ref="B92:C92"/>
    <mergeCell ref="B93:C93"/>
    <mergeCell ref="B94:C94"/>
    <mergeCell ref="B95:C95"/>
    <mergeCell ref="B96:C96"/>
    <mergeCell ref="B97:C97"/>
  </mergeCells>
  <phoneticPr fontId="19"/>
  <pageMargins left="0.75" right="0.75" top="1" bottom="1" header="0.5" footer="0.5"/>
  <pageSetup paperSize="9" scale="83" fitToHeight="0" orientation="portrait" r:id="rId3"/>
  <rowBreaks count="3" manualBreakCount="3">
    <brk id="36" max="16383" man="1"/>
    <brk id="73" max="3" man="1"/>
    <brk id="109" max="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A1:B286"/>
  <sheetViews>
    <sheetView workbookViewId="0">
      <pane ySplit="4" topLeftCell="A5" activePane="bottomLeft" state="frozen"/>
      <selection pane="bottomLeft"/>
    </sheetView>
  </sheetViews>
  <sheetFormatPr defaultRowHeight="13.5"/>
  <cols>
    <col min="1" max="1" width="20.83203125" style="63" customWidth="1"/>
    <col min="2" max="2" width="37.83203125" style="63" customWidth="1"/>
    <col min="3" max="255" width="8.9140625" style="63"/>
    <col min="256" max="256" width="18.6640625" style="63" bestFit="1" customWidth="1"/>
    <col min="257" max="257" width="30.9140625" style="63" bestFit="1" customWidth="1"/>
    <col min="258" max="511" width="8.9140625" style="63"/>
    <col min="512" max="512" width="18.6640625" style="63" bestFit="1" customWidth="1"/>
    <col min="513" max="513" width="30.9140625" style="63" bestFit="1" customWidth="1"/>
    <col min="514" max="767" width="8.9140625" style="63"/>
    <col min="768" max="768" width="18.6640625" style="63" bestFit="1" customWidth="1"/>
    <col min="769" max="769" width="30.9140625" style="63" bestFit="1" customWidth="1"/>
    <col min="770" max="1023" width="8.9140625" style="63"/>
    <col min="1024" max="1024" width="18.6640625" style="63" bestFit="1" customWidth="1"/>
    <col min="1025" max="1025" width="30.9140625" style="63" bestFit="1" customWidth="1"/>
    <col min="1026" max="1279" width="8.9140625" style="63"/>
    <col min="1280" max="1280" width="18.6640625" style="63" bestFit="1" customWidth="1"/>
    <col min="1281" max="1281" width="30.9140625" style="63" bestFit="1" customWidth="1"/>
    <col min="1282" max="1535" width="8.9140625" style="63"/>
    <col min="1536" max="1536" width="18.6640625" style="63" bestFit="1" customWidth="1"/>
    <col min="1537" max="1537" width="30.9140625" style="63" bestFit="1" customWidth="1"/>
    <col min="1538" max="1791" width="8.9140625" style="63"/>
    <col min="1792" max="1792" width="18.6640625" style="63" bestFit="1" customWidth="1"/>
    <col min="1793" max="1793" width="30.9140625" style="63" bestFit="1" customWidth="1"/>
    <col min="1794" max="2047" width="8.9140625" style="63"/>
    <col min="2048" max="2048" width="18.6640625" style="63" bestFit="1" customWidth="1"/>
    <col min="2049" max="2049" width="30.9140625" style="63" bestFit="1" customWidth="1"/>
    <col min="2050" max="2303" width="8.9140625" style="63"/>
    <col min="2304" max="2304" width="18.6640625" style="63" bestFit="1" customWidth="1"/>
    <col min="2305" max="2305" width="30.9140625" style="63" bestFit="1" customWidth="1"/>
    <col min="2306" max="2559" width="8.9140625" style="63"/>
    <col min="2560" max="2560" width="18.6640625" style="63" bestFit="1" customWidth="1"/>
    <col min="2561" max="2561" width="30.9140625" style="63" bestFit="1" customWidth="1"/>
    <col min="2562" max="2815" width="8.9140625" style="63"/>
    <col min="2816" max="2816" width="18.6640625" style="63" bestFit="1" customWidth="1"/>
    <col min="2817" max="2817" width="30.9140625" style="63" bestFit="1" customWidth="1"/>
    <col min="2818" max="3071" width="8.9140625" style="63"/>
    <col min="3072" max="3072" width="18.6640625" style="63" bestFit="1" customWidth="1"/>
    <col min="3073" max="3073" width="30.9140625" style="63" bestFit="1" customWidth="1"/>
    <col min="3074" max="3327" width="8.9140625" style="63"/>
    <col min="3328" max="3328" width="18.6640625" style="63" bestFit="1" customWidth="1"/>
    <col min="3329" max="3329" width="30.9140625" style="63" bestFit="1" customWidth="1"/>
    <col min="3330" max="3583" width="8.9140625" style="63"/>
    <col min="3584" max="3584" width="18.6640625" style="63" bestFit="1" customWidth="1"/>
    <col min="3585" max="3585" width="30.9140625" style="63" bestFit="1" customWidth="1"/>
    <col min="3586" max="3839" width="8.9140625" style="63"/>
    <col min="3840" max="3840" width="18.6640625" style="63" bestFit="1" customWidth="1"/>
    <col min="3841" max="3841" width="30.9140625" style="63" bestFit="1" customWidth="1"/>
    <col min="3842" max="4095" width="8.9140625" style="63"/>
    <col min="4096" max="4096" width="18.6640625" style="63" bestFit="1" customWidth="1"/>
    <col min="4097" max="4097" width="30.9140625" style="63" bestFit="1" customWidth="1"/>
    <col min="4098" max="4351" width="8.9140625" style="63"/>
    <col min="4352" max="4352" width="18.6640625" style="63" bestFit="1" customWidth="1"/>
    <col min="4353" max="4353" width="30.9140625" style="63" bestFit="1" customWidth="1"/>
    <col min="4354" max="4607" width="8.9140625" style="63"/>
    <col min="4608" max="4608" width="18.6640625" style="63" bestFit="1" customWidth="1"/>
    <col min="4609" max="4609" width="30.9140625" style="63" bestFit="1" customWidth="1"/>
    <col min="4610" max="4863" width="8.9140625" style="63"/>
    <col min="4864" max="4864" width="18.6640625" style="63" bestFit="1" customWidth="1"/>
    <col min="4865" max="4865" width="30.9140625" style="63" bestFit="1" customWidth="1"/>
    <col min="4866" max="5119" width="8.9140625" style="63"/>
    <col min="5120" max="5120" width="18.6640625" style="63" bestFit="1" customWidth="1"/>
    <col min="5121" max="5121" width="30.9140625" style="63" bestFit="1" customWidth="1"/>
    <col min="5122" max="5375" width="8.9140625" style="63"/>
    <col min="5376" max="5376" width="18.6640625" style="63" bestFit="1" customWidth="1"/>
    <col min="5377" max="5377" width="30.9140625" style="63" bestFit="1" customWidth="1"/>
    <col min="5378" max="5631" width="8.9140625" style="63"/>
    <col min="5632" max="5632" width="18.6640625" style="63" bestFit="1" customWidth="1"/>
    <col min="5633" max="5633" width="30.9140625" style="63" bestFit="1" customWidth="1"/>
    <col min="5634" max="5887" width="8.9140625" style="63"/>
    <col min="5888" max="5888" width="18.6640625" style="63" bestFit="1" customWidth="1"/>
    <col min="5889" max="5889" width="30.9140625" style="63" bestFit="1" customWidth="1"/>
    <col min="5890" max="6143" width="8.9140625" style="63"/>
    <col min="6144" max="6144" width="18.6640625" style="63" bestFit="1" customWidth="1"/>
    <col min="6145" max="6145" width="30.9140625" style="63" bestFit="1" customWidth="1"/>
    <col min="6146" max="6399" width="8.9140625" style="63"/>
    <col min="6400" max="6400" width="18.6640625" style="63" bestFit="1" customWidth="1"/>
    <col min="6401" max="6401" width="30.9140625" style="63" bestFit="1" customWidth="1"/>
    <col min="6402" max="6655" width="8.9140625" style="63"/>
    <col min="6656" max="6656" width="18.6640625" style="63" bestFit="1" customWidth="1"/>
    <col min="6657" max="6657" width="30.9140625" style="63" bestFit="1" customWidth="1"/>
    <col min="6658" max="6911" width="8.9140625" style="63"/>
    <col min="6912" max="6912" width="18.6640625" style="63" bestFit="1" customWidth="1"/>
    <col min="6913" max="6913" width="30.9140625" style="63" bestFit="1" customWidth="1"/>
    <col min="6914" max="7167" width="8.9140625" style="63"/>
    <col min="7168" max="7168" width="18.6640625" style="63" bestFit="1" customWidth="1"/>
    <col min="7169" max="7169" width="30.9140625" style="63" bestFit="1" customWidth="1"/>
    <col min="7170" max="7423" width="8.9140625" style="63"/>
    <col min="7424" max="7424" width="18.6640625" style="63" bestFit="1" customWidth="1"/>
    <col min="7425" max="7425" width="30.9140625" style="63" bestFit="1" customWidth="1"/>
    <col min="7426" max="7679" width="8.9140625" style="63"/>
    <col min="7680" max="7680" width="18.6640625" style="63" bestFit="1" customWidth="1"/>
    <col min="7681" max="7681" width="30.9140625" style="63" bestFit="1" customWidth="1"/>
    <col min="7682" max="7935" width="8.9140625" style="63"/>
    <col min="7936" max="7936" width="18.6640625" style="63" bestFit="1" customWidth="1"/>
    <col min="7937" max="7937" width="30.9140625" style="63" bestFit="1" customWidth="1"/>
    <col min="7938" max="8191" width="8.9140625" style="63"/>
    <col min="8192" max="8192" width="18.6640625" style="63" bestFit="1" customWidth="1"/>
    <col min="8193" max="8193" width="30.9140625" style="63" bestFit="1" customWidth="1"/>
    <col min="8194" max="8447" width="8.9140625" style="63"/>
    <col min="8448" max="8448" width="18.6640625" style="63" bestFit="1" customWidth="1"/>
    <col min="8449" max="8449" width="30.9140625" style="63" bestFit="1" customWidth="1"/>
    <col min="8450" max="8703" width="8.9140625" style="63"/>
    <col min="8704" max="8704" width="18.6640625" style="63" bestFit="1" customWidth="1"/>
    <col min="8705" max="8705" width="30.9140625" style="63" bestFit="1" customWidth="1"/>
    <col min="8706" max="8959" width="8.9140625" style="63"/>
    <col min="8960" max="8960" width="18.6640625" style="63" bestFit="1" customWidth="1"/>
    <col min="8961" max="8961" width="30.9140625" style="63" bestFit="1" customWidth="1"/>
    <col min="8962" max="9215" width="8.9140625" style="63"/>
    <col min="9216" max="9216" width="18.6640625" style="63" bestFit="1" customWidth="1"/>
    <col min="9217" max="9217" width="30.9140625" style="63" bestFit="1" customWidth="1"/>
    <col min="9218" max="9471" width="8.9140625" style="63"/>
    <col min="9472" max="9472" width="18.6640625" style="63" bestFit="1" customWidth="1"/>
    <col min="9473" max="9473" width="30.9140625" style="63" bestFit="1" customWidth="1"/>
    <col min="9474" max="9727" width="8.9140625" style="63"/>
    <col min="9728" max="9728" width="18.6640625" style="63" bestFit="1" customWidth="1"/>
    <col min="9729" max="9729" width="30.9140625" style="63" bestFit="1" customWidth="1"/>
    <col min="9730" max="9983" width="8.9140625" style="63"/>
    <col min="9984" max="9984" width="18.6640625" style="63" bestFit="1" customWidth="1"/>
    <col min="9985" max="9985" width="30.9140625" style="63" bestFit="1" customWidth="1"/>
    <col min="9986" max="10239" width="8.9140625" style="63"/>
    <col min="10240" max="10240" width="18.6640625" style="63" bestFit="1" customWidth="1"/>
    <col min="10241" max="10241" width="30.9140625" style="63" bestFit="1" customWidth="1"/>
    <col min="10242" max="10495" width="8.9140625" style="63"/>
    <col min="10496" max="10496" width="18.6640625" style="63" bestFit="1" customWidth="1"/>
    <col min="10497" max="10497" width="30.9140625" style="63" bestFit="1" customWidth="1"/>
    <col min="10498" max="10751" width="8.9140625" style="63"/>
    <col min="10752" max="10752" width="18.6640625" style="63" bestFit="1" customWidth="1"/>
    <col min="10753" max="10753" width="30.9140625" style="63" bestFit="1" customWidth="1"/>
    <col min="10754" max="11007" width="8.9140625" style="63"/>
    <col min="11008" max="11008" width="18.6640625" style="63" bestFit="1" customWidth="1"/>
    <col min="11009" max="11009" width="30.9140625" style="63" bestFit="1" customWidth="1"/>
    <col min="11010" max="11263" width="8.9140625" style="63"/>
    <col min="11264" max="11264" width="18.6640625" style="63" bestFit="1" customWidth="1"/>
    <col min="11265" max="11265" width="30.9140625" style="63" bestFit="1" customWidth="1"/>
    <col min="11266" max="11519" width="8.9140625" style="63"/>
    <col min="11520" max="11520" width="18.6640625" style="63" bestFit="1" customWidth="1"/>
    <col min="11521" max="11521" width="30.9140625" style="63" bestFit="1" customWidth="1"/>
    <col min="11522" max="11775" width="8.9140625" style="63"/>
    <col min="11776" max="11776" width="18.6640625" style="63" bestFit="1" customWidth="1"/>
    <col min="11777" max="11777" width="30.9140625" style="63" bestFit="1" customWidth="1"/>
    <col min="11778" max="12031" width="8.9140625" style="63"/>
    <col min="12032" max="12032" width="18.6640625" style="63" bestFit="1" customWidth="1"/>
    <col min="12033" max="12033" width="30.9140625" style="63" bestFit="1" customWidth="1"/>
    <col min="12034" max="12287" width="8.9140625" style="63"/>
    <col min="12288" max="12288" width="18.6640625" style="63" bestFit="1" customWidth="1"/>
    <col min="12289" max="12289" width="30.9140625" style="63" bestFit="1" customWidth="1"/>
    <col min="12290" max="12543" width="8.9140625" style="63"/>
    <col min="12544" max="12544" width="18.6640625" style="63" bestFit="1" customWidth="1"/>
    <col min="12545" max="12545" width="30.9140625" style="63" bestFit="1" customWidth="1"/>
    <col min="12546" max="12799" width="8.9140625" style="63"/>
    <col min="12800" max="12800" width="18.6640625" style="63" bestFit="1" customWidth="1"/>
    <col min="12801" max="12801" width="30.9140625" style="63" bestFit="1" customWidth="1"/>
    <col min="12802" max="13055" width="8.9140625" style="63"/>
    <col min="13056" max="13056" width="18.6640625" style="63" bestFit="1" customWidth="1"/>
    <col min="13057" max="13057" width="30.9140625" style="63" bestFit="1" customWidth="1"/>
    <col min="13058" max="13311" width="8.9140625" style="63"/>
    <col min="13312" max="13312" width="18.6640625" style="63" bestFit="1" customWidth="1"/>
    <col min="13313" max="13313" width="30.9140625" style="63" bestFit="1" customWidth="1"/>
    <col min="13314" max="13567" width="8.9140625" style="63"/>
    <col min="13568" max="13568" width="18.6640625" style="63" bestFit="1" customWidth="1"/>
    <col min="13569" max="13569" width="30.9140625" style="63" bestFit="1" customWidth="1"/>
    <col min="13570" max="13823" width="8.9140625" style="63"/>
    <col min="13824" max="13824" width="18.6640625" style="63" bestFit="1" customWidth="1"/>
    <col min="13825" max="13825" width="30.9140625" style="63" bestFit="1" customWidth="1"/>
    <col min="13826" max="14079" width="8.9140625" style="63"/>
    <col min="14080" max="14080" width="18.6640625" style="63" bestFit="1" customWidth="1"/>
    <col min="14081" max="14081" width="30.9140625" style="63" bestFit="1" customWidth="1"/>
    <col min="14082" max="14335" width="8.9140625" style="63"/>
    <col min="14336" max="14336" width="18.6640625" style="63" bestFit="1" customWidth="1"/>
    <col min="14337" max="14337" width="30.9140625" style="63" bestFit="1" customWidth="1"/>
    <col min="14338" max="14591" width="8.9140625" style="63"/>
    <col min="14592" max="14592" width="18.6640625" style="63" bestFit="1" customWidth="1"/>
    <col min="14593" max="14593" width="30.9140625" style="63" bestFit="1" customWidth="1"/>
    <col min="14594" max="14847" width="8.9140625" style="63"/>
    <col min="14848" max="14848" width="18.6640625" style="63" bestFit="1" customWidth="1"/>
    <col min="14849" max="14849" width="30.9140625" style="63" bestFit="1" customWidth="1"/>
    <col min="14850" max="15103" width="8.9140625" style="63"/>
    <col min="15104" max="15104" width="18.6640625" style="63" bestFit="1" customWidth="1"/>
    <col min="15105" max="15105" width="30.9140625" style="63" bestFit="1" customWidth="1"/>
    <col min="15106" max="15359" width="8.9140625" style="63"/>
    <col min="15360" max="15360" width="18.6640625" style="63" bestFit="1" customWidth="1"/>
    <col min="15361" max="15361" width="30.9140625" style="63" bestFit="1" customWidth="1"/>
    <col min="15362" max="15615" width="8.9140625" style="63"/>
    <col min="15616" max="15616" width="18.6640625" style="63" bestFit="1" customWidth="1"/>
    <col min="15617" max="15617" width="30.9140625" style="63" bestFit="1" customWidth="1"/>
    <col min="15618" max="15871" width="8.9140625" style="63"/>
    <col min="15872" max="15872" width="18.6640625" style="63" bestFit="1" customWidth="1"/>
    <col min="15873" max="15873" width="30.9140625" style="63" bestFit="1" customWidth="1"/>
    <col min="15874" max="16127" width="8.9140625" style="63"/>
    <col min="16128" max="16128" width="18.6640625" style="63" bestFit="1" customWidth="1"/>
    <col min="16129" max="16129" width="30.9140625" style="63" bestFit="1" customWidth="1"/>
    <col min="16130" max="16384" width="8.9140625" style="63"/>
  </cols>
  <sheetData>
    <row r="1" spans="1:2" ht="22">
      <c r="A1" s="62" t="s">
        <v>57</v>
      </c>
    </row>
    <row r="2" spans="1:2" ht="14" thickBot="1">
      <c r="B2" s="64" t="s">
        <v>58</v>
      </c>
    </row>
    <row r="3" spans="1:2" ht="16.5" thickBot="1">
      <c r="A3" s="65" t="s">
        <v>59</v>
      </c>
      <c r="B3" s="66" t="s">
        <v>60</v>
      </c>
    </row>
    <row r="4" spans="1:2" ht="16.5" hidden="1" thickBot="1">
      <c r="A4" s="65"/>
      <c r="B4" s="66" t="s">
        <v>545</v>
      </c>
    </row>
    <row r="5" spans="1:2">
      <c r="A5" s="67" t="s">
        <v>61</v>
      </c>
      <c r="B5" s="68" t="s">
        <v>62</v>
      </c>
    </row>
    <row r="6" spans="1:2">
      <c r="A6" s="69" t="s">
        <v>61</v>
      </c>
      <c r="B6" s="70" t="s">
        <v>63</v>
      </c>
    </row>
    <row r="7" spans="1:2">
      <c r="A7" s="69" t="s">
        <v>61</v>
      </c>
      <c r="B7" s="70" t="s">
        <v>64</v>
      </c>
    </row>
    <row r="8" spans="1:2">
      <c r="A8" s="69" t="s">
        <v>61</v>
      </c>
      <c r="B8" s="70" t="s">
        <v>65</v>
      </c>
    </row>
    <row r="9" spans="1:2">
      <c r="A9" s="69" t="s">
        <v>61</v>
      </c>
      <c r="B9" s="70" t="s">
        <v>66</v>
      </c>
    </row>
    <row r="10" spans="1:2">
      <c r="A10" s="69" t="s">
        <v>61</v>
      </c>
      <c r="B10" s="70" t="s">
        <v>67</v>
      </c>
    </row>
    <row r="11" spans="1:2">
      <c r="A11" s="69" t="s">
        <v>61</v>
      </c>
      <c r="B11" s="70" t="s">
        <v>68</v>
      </c>
    </row>
    <row r="12" spans="1:2">
      <c r="A12" s="69" t="s">
        <v>61</v>
      </c>
      <c r="B12" s="70" t="s">
        <v>69</v>
      </c>
    </row>
    <row r="13" spans="1:2">
      <c r="A13" s="69" t="s">
        <v>61</v>
      </c>
      <c r="B13" s="70" t="s">
        <v>70</v>
      </c>
    </row>
    <row r="14" spans="1:2">
      <c r="A14" s="69" t="s">
        <v>61</v>
      </c>
      <c r="B14" s="70" t="s">
        <v>71</v>
      </c>
    </row>
    <row r="15" spans="1:2" ht="14" thickBot="1">
      <c r="A15" s="71" t="s">
        <v>61</v>
      </c>
      <c r="B15" s="72" t="s">
        <v>72</v>
      </c>
    </row>
    <row r="16" spans="1:2">
      <c r="A16" s="67" t="s">
        <v>73</v>
      </c>
      <c r="B16" s="68" t="s">
        <v>74</v>
      </c>
    </row>
    <row r="17" spans="1:2">
      <c r="A17" s="69" t="s">
        <v>73</v>
      </c>
      <c r="B17" s="70" t="s">
        <v>75</v>
      </c>
    </row>
    <row r="18" spans="1:2">
      <c r="A18" s="69" t="s">
        <v>73</v>
      </c>
      <c r="B18" s="70" t="s">
        <v>76</v>
      </c>
    </row>
    <row r="19" spans="1:2" ht="14" thickBot="1">
      <c r="A19" s="71" t="s">
        <v>73</v>
      </c>
      <c r="B19" s="72" t="s">
        <v>77</v>
      </c>
    </row>
    <row r="20" spans="1:2" ht="14" thickBot="1">
      <c r="A20" s="73" t="s">
        <v>78</v>
      </c>
      <c r="B20" s="74" t="s">
        <v>78</v>
      </c>
    </row>
    <row r="21" spans="1:2">
      <c r="A21" s="67" t="s">
        <v>79</v>
      </c>
      <c r="B21" s="68" t="s">
        <v>80</v>
      </c>
    </row>
    <row r="22" spans="1:2">
      <c r="A22" s="69" t="s">
        <v>79</v>
      </c>
      <c r="B22" s="70" t="s">
        <v>81</v>
      </c>
    </row>
    <row r="23" spans="1:2" ht="14" thickBot="1">
      <c r="A23" s="71" t="s">
        <v>79</v>
      </c>
      <c r="B23" s="72" t="s">
        <v>82</v>
      </c>
    </row>
    <row r="24" spans="1:2">
      <c r="A24" s="67" t="s">
        <v>83</v>
      </c>
      <c r="B24" s="68" t="s">
        <v>84</v>
      </c>
    </row>
    <row r="25" spans="1:2">
      <c r="A25" s="69" t="s">
        <v>83</v>
      </c>
      <c r="B25" s="70" t="s">
        <v>85</v>
      </c>
    </row>
    <row r="26" spans="1:2" ht="14" thickBot="1">
      <c r="A26" s="71" t="s">
        <v>83</v>
      </c>
      <c r="B26" s="72" t="s">
        <v>86</v>
      </c>
    </row>
    <row r="27" spans="1:2">
      <c r="A27" s="67" t="s">
        <v>87</v>
      </c>
      <c r="B27" s="68" t="s">
        <v>88</v>
      </c>
    </row>
    <row r="28" spans="1:2" ht="14" thickBot="1">
      <c r="A28" s="71" t="s">
        <v>87</v>
      </c>
      <c r="B28" s="72" t="s">
        <v>89</v>
      </c>
    </row>
    <row r="29" spans="1:2">
      <c r="A29" s="67" t="s">
        <v>90</v>
      </c>
      <c r="B29" s="68" t="s">
        <v>91</v>
      </c>
    </row>
    <row r="30" spans="1:2" ht="14" thickBot="1">
      <c r="A30" s="71" t="s">
        <v>90</v>
      </c>
      <c r="B30" s="72" t="s">
        <v>92</v>
      </c>
    </row>
    <row r="31" spans="1:2" ht="14" thickBot="1">
      <c r="A31" s="73" t="s">
        <v>93</v>
      </c>
      <c r="B31" s="74" t="s">
        <v>93</v>
      </c>
    </row>
    <row r="32" spans="1:2" ht="14" thickBot="1">
      <c r="A32" s="73" t="s">
        <v>94</v>
      </c>
      <c r="B32" s="74" t="s">
        <v>94</v>
      </c>
    </row>
    <row r="33" spans="1:2" ht="14" thickBot="1">
      <c r="A33" s="73" t="s">
        <v>95</v>
      </c>
      <c r="B33" s="74" t="s">
        <v>95</v>
      </c>
    </row>
    <row r="34" spans="1:2">
      <c r="A34" s="67" t="s">
        <v>96</v>
      </c>
      <c r="B34" s="68" t="s">
        <v>97</v>
      </c>
    </row>
    <row r="35" spans="1:2">
      <c r="A35" s="69" t="s">
        <v>96</v>
      </c>
      <c r="B35" s="70" t="s">
        <v>98</v>
      </c>
    </row>
    <row r="36" spans="1:2">
      <c r="A36" s="69" t="s">
        <v>96</v>
      </c>
      <c r="B36" s="70" t="s">
        <v>99</v>
      </c>
    </row>
    <row r="37" spans="1:2" ht="14" thickBot="1">
      <c r="A37" s="71" t="s">
        <v>96</v>
      </c>
      <c r="B37" s="72" t="s">
        <v>100</v>
      </c>
    </row>
    <row r="38" spans="1:2">
      <c r="A38" s="67" t="s">
        <v>101</v>
      </c>
      <c r="B38" s="68" t="s">
        <v>102</v>
      </c>
    </row>
    <row r="39" spans="1:2">
      <c r="A39" s="69" t="s">
        <v>101</v>
      </c>
      <c r="B39" s="70" t="s">
        <v>103</v>
      </c>
    </row>
    <row r="40" spans="1:2" ht="14" thickBot="1">
      <c r="A40" s="71" t="s">
        <v>101</v>
      </c>
      <c r="B40" s="72" t="s">
        <v>104</v>
      </c>
    </row>
    <row r="41" spans="1:2">
      <c r="A41" s="67" t="s">
        <v>105</v>
      </c>
      <c r="B41" s="68" t="s">
        <v>106</v>
      </c>
    </row>
    <row r="42" spans="1:2" ht="14" thickBot="1">
      <c r="A42" s="71" t="s">
        <v>105</v>
      </c>
      <c r="B42" s="72" t="s">
        <v>107</v>
      </c>
    </row>
    <row r="43" spans="1:2">
      <c r="A43" s="67" t="s">
        <v>108</v>
      </c>
      <c r="B43" s="68" t="s">
        <v>109</v>
      </c>
    </row>
    <row r="44" spans="1:2" ht="14" thickBot="1">
      <c r="A44" s="71" t="s">
        <v>108</v>
      </c>
      <c r="B44" s="72" t="s">
        <v>110</v>
      </c>
    </row>
    <row r="45" spans="1:2" ht="14" thickBot="1">
      <c r="A45" s="73" t="s">
        <v>111</v>
      </c>
      <c r="B45" s="74" t="s">
        <v>111</v>
      </c>
    </row>
    <row r="46" spans="1:2" ht="14" thickBot="1">
      <c r="A46" s="73" t="s">
        <v>112</v>
      </c>
      <c r="B46" s="74" t="s">
        <v>112</v>
      </c>
    </row>
    <row r="47" spans="1:2" ht="14" thickBot="1">
      <c r="A47" s="73" t="s">
        <v>113</v>
      </c>
      <c r="B47" s="74" t="s">
        <v>113</v>
      </c>
    </row>
    <row r="48" spans="1:2" ht="14" thickBot="1">
      <c r="A48" s="73" t="s">
        <v>114</v>
      </c>
      <c r="B48" s="74" t="s">
        <v>114</v>
      </c>
    </row>
    <row r="49" spans="1:2">
      <c r="A49" s="67" t="s">
        <v>115</v>
      </c>
      <c r="B49" s="68" t="s">
        <v>116</v>
      </c>
    </row>
    <row r="50" spans="1:2">
      <c r="A50" s="69" t="s">
        <v>115</v>
      </c>
      <c r="B50" s="70" t="s">
        <v>117</v>
      </c>
    </row>
    <row r="51" spans="1:2">
      <c r="A51" s="69" t="s">
        <v>115</v>
      </c>
      <c r="B51" s="70" t="s">
        <v>118</v>
      </c>
    </row>
    <row r="52" spans="1:2">
      <c r="A52" s="69" t="s">
        <v>115</v>
      </c>
      <c r="B52" s="70" t="s">
        <v>119</v>
      </c>
    </row>
    <row r="53" spans="1:2">
      <c r="A53" s="69" t="s">
        <v>115</v>
      </c>
      <c r="B53" s="70" t="s">
        <v>120</v>
      </c>
    </row>
    <row r="54" spans="1:2" ht="14" thickBot="1">
      <c r="A54" s="71" t="s">
        <v>115</v>
      </c>
      <c r="B54" s="72" t="s">
        <v>121</v>
      </c>
    </row>
    <row r="55" spans="1:2">
      <c r="A55" s="67" t="s">
        <v>122</v>
      </c>
      <c r="B55" s="68" t="s">
        <v>123</v>
      </c>
    </row>
    <row r="56" spans="1:2">
      <c r="A56" s="69" t="s">
        <v>122</v>
      </c>
      <c r="B56" s="70" t="s">
        <v>124</v>
      </c>
    </row>
    <row r="57" spans="1:2" ht="14" thickBot="1">
      <c r="A57" s="71" t="s">
        <v>122</v>
      </c>
      <c r="B57" s="72" t="s">
        <v>125</v>
      </c>
    </row>
    <row r="58" spans="1:2">
      <c r="A58" s="67" t="s">
        <v>126</v>
      </c>
      <c r="B58" s="68" t="s">
        <v>126</v>
      </c>
    </row>
    <row r="59" spans="1:2">
      <c r="A59" s="69" t="s">
        <v>126</v>
      </c>
      <c r="B59" s="70" t="s">
        <v>127</v>
      </c>
    </row>
    <row r="60" spans="1:2">
      <c r="A60" s="69" t="s">
        <v>126</v>
      </c>
      <c r="B60" s="70" t="s">
        <v>128</v>
      </c>
    </row>
    <row r="61" spans="1:2">
      <c r="A61" s="69" t="s">
        <v>126</v>
      </c>
      <c r="B61" s="70" t="s">
        <v>129</v>
      </c>
    </row>
    <row r="62" spans="1:2" ht="14" thickBot="1">
      <c r="A62" s="71" t="s">
        <v>126</v>
      </c>
      <c r="B62" s="72" t="s">
        <v>130</v>
      </c>
    </row>
    <row r="63" spans="1:2">
      <c r="A63" s="67" t="s">
        <v>131</v>
      </c>
      <c r="B63" s="68" t="s">
        <v>132</v>
      </c>
    </row>
    <row r="64" spans="1:2">
      <c r="A64" s="69" t="s">
        <v>131</v>
      </c>
      <c r="B64" s="70" t="s">
        <v>133</v>
      </c>
    </row>
    <row r="65" spans="1:2">
      <c r="A65" s="69" t="s">
        <v>131</v>
      </c>
      <c r="B65" s="70" t="s">
        <v>134</v>
      </c>
    </row>
    <row r="66" spans="1:2">
      <c r="A66" s="69" t="s">
        <v>131</v>
      </c>
      <c r="B66" s="70" t="s">
        <v>135</v>
      </c>
    </row>
    <row r="67" spans="1:2" ht="14" thickBot="1">
      <c r="A67" s="71" t="s">
        <v>131</v>
      </c>
      <c r="B67" s="72" t="s">
        <v>136</v>
      </c>
    </row>
    <row r="68" spans="1:2" ht="14" thickBot="1">
      <c r="A68" s="73" t="s">
        <v>137</v>
      </c>
      <c r="B68" s="74" t="s">
        <v>137</v>
      </c>
    </row>
    <row r="69" spans="1:2" ht="14" thickBot="1">
      <c r="A69" s="73" t="s">
        <v>138</v>
      </c>
      <c r="B69" s="74" t="s">
        <v>139</v>
      </c>
    </row>
    <row r="70" spans="1:2">
      <c r="A70" s="67" t="s">
        <v>140</v>
      </c>
      <c r="B70" s="68" t="s">
        <v>141</v>
      </c>
    </row>
    <row r="71" spans="1:2">
      <c r="A71" s="69" t="s">
        <v>140</v>
      </c>
      <c r="B71" s="70" t="s">
        <v>142</v>
      </c>
    </row>
    <row r="72" spans="1:2">
      <c r="A72" s="69" t="s">
        <v>140</v>
      </c>
      <c r="B72" s="70" t="s">
        <v>143</v>
      </c>
    </row>
    <row r="73" spans="1:2">
      <c r="A73" s="69" t="s">
        <v>140</v>
      </c>
      <c r="B73" s="70" t="s">
        <v>144</v>
      </c>
    </row>
    <row r="74" spans="1:2">
      <c r="A74" s="69" t="s">
        <v>140</v>
      </c>
      <c r="B74" s="70" t="s">
        <v>145</v>
      </c>
    </row>
    <row r="75" spans="1:2">
      <c r="A75" s="69" t="s">
        <v>140</v>
      </c>
      <c r="B75" s="70" t="s">
        <v>146</v>
      </c>
    </row>
    <row r="76" spans="1:2" ht="14" thickBot="1">
      <c r="A76" s="71" t="s">
        <v>140</v>
      </c>
      <c r="B76" s="72" t="s">
        <v>147</v>
      </c>
    </row>
    <row r="77" spans="1:2">
      <c r="A77" s="67" t="s">
        <v>148</v>
      </c>
      <c r="B77" s="68" t="s">
        <v>148</v>
      </c>
    </row>
    <row r="78" spans="1:2" ht="14" thickBot="1">
      <c r="A78" s="75" t="s">
        <v>148</v>
      </c>
      <c r="B78" s="76" t="s">
        <v>149</v>
      </c>
    </row>
    <row r="79" spans="1:2">
      <c r="A79" s="67" t="s">
        <v>150</v>
      </c>
      <c r="B79" s="68" t="s">
        <v>151</v>
      </c>
    </row>
    <row r="80" spans="1:2">
      <c r="A80" s="69" t="s">
        <v>150</v>
      </c>
      <c r="B80" s="70" t="s">
        <v>152</v>
      </c>
    </row>
    <row r="81" spans="1:2">
      <c r="A81" s="69" t="s">
        <v>150</v>
      </c>
      <c r="B81" s="70" t="s">
        <v>153</v>
      </c>
    </row>
    <row r="82" spans="1:2">
      <c r="A82" s="69" t="s">
        <v>150</v>
      </c>
      <c r="B82" s="70" t="s">
        <v>154</v>
      </c>
    </row>
    <row r="83" spans="1:2">
      <c r="A83" s="69" t="s">
        <v>150</v>
      </c>
      <c r="B83" s="70" t="s">
        <v>155</v>
      </c>
    </row>
    <row r="84" spans="1:2">
      <c r="A84" s="69" t="s">
        <v>150</v>
      </c>
      <c r="B84" s="70" t="s">
        <v>156</v>
      </c>
    </row>
    <row r="85" spans="1:2" ht="14" thickBot="1">
      <c r="A85" s="71" t="s">
        <v>150</v>
      </c>
      <c r="B85" s="72" t="s">
        <v>157</v>
      </c>
    </row>
    <row r="86" spans="1:2">
      <c r="A86" s="67" t="s">
        <v>158</v>
      </c>
      <c r="B86" s="68" t="s">
        <v>158</v>
      </c>
    </row>
    <row r="87" spans="1:2">
      <c r="A87" s="69" t="s">
        <v>158</v>
      </c>
      <c r="B87" s="70" t="s">
        <v>159</v>
      </c>
    </row>
    <row r="88" spans="1:2" ht="14" thickBot="1">
      <c r="A88" s="71" t="s">
        <v>158</v>
      </c>
      <c r="B88" s="72" t="s">
        <v>160</v>
      </c>
    </row>
    <row r="89" spans="1:2">
      <c r="A89" s="67" t="s">
        <v>161</v>
      </c>
      <c r="B89" s="68" t="s">
        <v>161</v>
      </c>
    </row>
    <row r="90" spans="1:2" ht="14" thickBot="1">
      <c r="A90" s="71" t="s">
        <v>161</v>
      </c>
      <c r="B90" s="72" t="s">
        <v>162</v>
      </c>
    </row>
    <row r="91" spans="1:2">
      <c r="A91" s="67" t="s">
        <v>163</v>
      </c>
      <c r="B91" s="68" t="s">
        <v>164</v>
      </c>
    </row>
    <row r="92" spans="1:2">
      <c r="A92" s="69" t="s">
        <v>163</v>
      </c>
      <c r="B92" s="70" t="s">
        <v>165</v>
      </c>
    </row>
    <row r="93" spans="1:2">
      <c r="A93" s="69" t="s">
        <v>163</v>
      </c>
      <c r="B93" s="70" t="s">
        <v>166</v>
      </c>
    </row>
    <row r="94" spans="1:2" ht="14" thickBot="1">
      <c r="A94" s="71" t="s">
        <v>163</v>
      </c>
      <c r="B94" s="72" t="s">
        <v>167</v>
      </c>
    </row>
    <row r="95" spans="1:2">
      <c r="A95" s="67" t="s">
        <v>168</v>
      </c>
      <c r="B95" s="68" t="s">
        <v>168</v>
      </c>
    </row>
    <row r="96" spans="1:2">
      <c r="A96" s="69" t="s">
        <v>168</v>
      </c>
      <c r="B96" s="70" t="s">
        <v>169</v>
      </c>
    </row>
    <row r="97" spans="1:2">
      <c r="A97" s="69" t="s">
        <v>168</v>
      </c>
      <c r="B97" s="70" t="s">
        <v>170</v>
      </c>
    </row>
    <row r="98" spans="1:2" ht="14" thickBot="1">
      <c r="A98" s="71" t="s">
        <v>168</v>
      </c>
      <c r="B98" s="72" t="s">
        <v>171</v>
      </c>
    </row>
    <row r="99" spans="1:2">
      <c r="A99" s="67" t="s">
        <v>172</v>
      </c>
      <c r="B99" s="68" t="s">
        <v>173</v>
      </c>
    </row>
    <row r="100" spans="1:2">
      <c r="A100" s="69" t="s">
        <v>172</v>
      </c>
      <c r="B100" s="70" t="s">
        <v>174</v>
      </c>
    </row>
    <row r="101" spans="1:2">
      <c r="A101" s="69" t="s">
        <v>172</v>
      </c>
      <c r="B101" s="70" t="s">
        <v>175</v>
      </c>
    </row>
    <row r="102" spans="1:2">
      <c r="A102" s="69" t="s">
        <v>172</v>
      </c>
      <c r="B102" s="70" t="s">
        <v>176</v>
      </c>
    </row>
    <row r="103" spans="1:2" ht="14" thickBot="1">
      <c r="A103" s="71" t="s">
        <v>172</v>
      </c>
      <c r="B103" s="72" t="s">
        <v>177</v>
      </c>
    </row>
    <row r="104" spans="1:2" ht="14" thickBot="1">
      <c r="A104" s="77" t="s">
        <v>178</v>
      </c>
      <c r="B104" s="78" t="s">
        <v>178</v>
      </c>
    </row>
    <row r="105" spans="1:2">
      <c r="A105" s="67" t="s">
        <v>179</v>
      </c>
      <c r="B105" s="68" t="s">
        <v>180</v>
      </c>
    </row>
    <row r="106" spans="1:2">
      <c r="A106" s="69" t="s">
        <v>179</v>
      </c>
      <c r="B106" s="70" t="s">
        <v>181</v>
      </c>
    </row>
    <row r="107" spans="1:2">
      <c r="A107" s="69" t="s">
        <v>179</v>
      </c>
      <c r="B107" s="70" t="s">
        <v>182</v>
      </c>
    </row>
    <row r="108" spans="1:2">
      <c r="A108" s="69" t="s">
        <v>179</v>
      </c>
      <c r="B108" s="70" t="s">
        <v>183</v>
      </c>
    </row>
    <row r="109" spans="1:2">
      <c r="A109" s="69" t="s">
        <v>179</v>
      </c>
      <c r="B109" s="70" t="s">
        <v>184</v>
      </c>
    </row>
    <row r="110" spans="1:2" ht="14" thickBot="1">
      <c r="A110" s="71" t="s">
        <v>179</v>
      </c>
      <c r="B110" s="72" t="s">
        <v>185</v>
      </c>
    </row>
    <row r="111" spans="1:2">
      <c r="A111" s="67" t="s">
        <v>186</v>
      </c>
      <c r="B111" s="68" t="s">
        <v>187</v>
      </c>
    </row>
    <row r="112" spans="1:2">
      <c r="A112" s="79" t="s">
        <v>186</v>
      </c>
      <c r="B112" s="70" t="s">
        <v>188</v>
      </c>
    </row>
    <row r="113" spans="1:2">
      <c r="A113" s="69" t="s">
        <v>186</v>
      </c>
      <c r="B113" s="70" t="s">
        <v>189</v>
      </c>
    </row>
    <row r="114" spans="1:2">
      <c r="A114" s="69" t="s">
        <v>186</v>
      </c>
      <c r="B114" s="70" t="s">
        <v>190</v>
      </c>
    </row>
    <row r="115" spans="1:2">
      <c r="A115" s="69" t="s">
        <v>186</v>
      </c>
      <c r="B115" s="70" t="s">
        <v>191</v>
      </c>
    </row>
    <row r="116" spans="1:2">
      <c r="A116" s="69" t="s">
        <v>186</v>
      </c>
      <c r="B116" s="70" t="s">
        <v>192</v>
      </c>
    </row>
    <row r="117" spans="1:2" ht="14" thickBot="1">
      <c r="A117" s="75" t="s">
        <v>186</v>
      </c>
      <c r="B117" s="76" t="s">
        <v>193</v>
      </c>
    </row>
    <row r="118" spans="1:2" ht="14" thickBot="1">
      <c r="A118" s="73" t="s">
        <v>194</v>
      </c>
      <c r="B118" s="74" t="s">
        <v>194</v>
      </c>
    </row>
    <row r="119" spans="1:2">
      <c r="A119" s="67" t="s">
        <v>195</v>
      </c>
      <c r="B119" s="68" t="s">
        <v>196</v>
      </c>
    </row>
    <row r="120" spans="1:2">
      <c r="A120" s="69" t="s">
        <v>195</v>
      </c>
      <c r="B120" s="70" t="s">
        <v>197</v>
      </c>
    </row>
    <row r="121" spans="1:2" ht="14" thickBot="1">
      <c r="A121" s="71" t="s">
        <v>195</v>
      </c>
      <c r="B121" s="72" t="s">
        <v>198</v>
      </c>
    </row>
    <row r="122" spans="1:2">
      <c r="A122" s="67" t="s">
        <v>199</v>
      </c>
      <c r="B122" s="80" t="s">
        <v>200</v>
      </c>
    </row>
    <row r="123" spans="1:2">
      <c r="A123" s="69" t="s">
        <v>199</v>
      </c>
      <c r="B123" s="81" t="s">
        <v>201</v>
      </c>
    </row>
    <row r="124" spans="1:2">
      <c r="A124" s="69" t="s">
        <v>199</v>
      </c>
      <c r="B124" s="81" t="s">
        <v>202</v>
      </c>
    </row>
    <row r="125" spans="1:2">
      <c r="A125" s="69" t="s">
        <v>199</v>
      </c>
      <c r="B125" s="81" t="s">
        <v>203</v>
      </c>
    </row>
    <row r="126" spans="1:2">
      <c r="A126" s="69" t="s">
        <v>199</v>
      </c>
      <c r="B126" s="81" t="s">
        <v>204</v>
      </c>
    </row>
    <row r="127" spans="1:2" ht="14" thickBot="1">
      <c r="A127" s="71" t="s">
        <v>199</v>
      </c>
      <c r="B127" s="82" t="s">
        <v>205</v>
      </c>
    </row>
    <row r="128" spans="1:2">
      <c r="A128" s="67" t="s">
        <v>206</v>
      </c>
      <c r="B128" s="68" t="s">
        <v>207</v>
      </c>
    </row>
    <row r="129" spans="1:2">
      <c r="A129" s="69" t="s">
        <v>206</v>
      </c>
      <c r="B129" s="70" t="s">
        <v>208</v>
      </c>
    </row>
    <row r="130" spans="1:2">
      <c r="A130" s="69" t="s">
        <v>206</v>
      </c>
      <c r="B130" s="70" t="s">
        <v>209</v>
      </c>
    </row>
    <row r="131" spans="1:2" ht="14" thickBot="1">
      <c r="A131" s="71" t="s">
        <v>206</v>
      </c>
      <c r="B131" s="72" t="s">
        <v>210</v>
      </c>
    </row>
    <row r="132" spans="1:2">
      <c r="A132" s="67" t="s">
        <v>211</v>
      </c>
      <c r="B132" s="68" t="s">
        <v>212</v>
      </c>
    </row>
    <row r="133" spans="1:2">
      <c r="A133" s="69" t="s">
        <v>211</v>
      </c>
      <c r="B133" s="70" t="s">
        <v>213</v>
      </c>
    </row>
    <row r="134" spans="1:2">
      <c r="A134" s="69" t="s">
        <v>211</v>
      </c>
      <c r="B134" s="70" t="s">
        <v>214</v>
      </c>
    </row>
    <row r="135" spans="1:2">
      <c r="A135" s="69" t="s">
        <v>211</v>
      </c>
      <c r="B135" s="70" t="s">
        <v>215</v>
      </c>
    </row>
    <row r="136" spans="1:2" ht="14" thickBot="1">
      <c r="A136" s="71" t="s">
        <v>211</v>
      </c>
      <c r="B136" s="72" t="s">
        <v>216</v>
      </c>
    </row>
    <row r="137" spans="1:2">
      <c r="A137" s="67" t="s">
        <v>217</v>
      </c>
      <c r="B137" s="68" t="s">
        <v>218</v>
      </c>
    </row>
    <row r="138" spans="1:2">
      <c r="A138" s="69" t="s">
        <v>217</v>
      </c>
      <c r="B138" s="70" t="s">
        <v>219</v>
      </c>
    </row>
    <row r="139" spans="1:2">
      <c r="A139" s="69" t="s">
        <v>217</v>
      </c>
      <c r="B139" s="70" t="s">
        <v>220</v>
      </c>
    </row>
    <row r="140" spans="1:2">
      <c r="A140" s="69" t="s">
        <v>217</v>
      </c>
      <c r="B140" s="70" t="s">
        <v>221</v>
      </c>
    </row>
    <row r="141" spans="1:2">
      <c r="A141" s="69" t="s">
        <v>217</v>
      </c>
      <c r="B141" s="70" t="s">
        <v>222</v>
      </c>
    </row>
    <row r="142" spans="1:2">
      <c r="A142" s="69" t="s">
        <v>217</v>
      </c>
      <c r="B142" s="70" t="s">
        <v>223</v>
      </c>
    </row>
    <row r="143" spans="1:2" ht="14" thickBot="1">
      <c r="A143" s="71" t="s">
        <v>217</v>
      </c>
      <c r="B143" s="72" t="s">
        <v>224</v>
      </c>
    </row>
    <row r="144" spans="1:2">
      <c r="A144" s="67" t="s">
        <v>225</v>
      </c>
      <c r="B144" s="68" t="s">
        <v>226</v>
      </c>
    </row>
    <row r="145" spans="1:2">
      <c r="A145" s="69" t="s">
        <v>225</v>
      </c>
      <c r="B145" s="70" t="s">
        <v>227</v>
      </c>
    </row>
    <row r="146" spans="1:2">
      <c r="A146" s="69" t="s">
        <v>225</v>
      </c>
      <c r="B146" s="70" t="s">
        <v>228</v>
      </c>
    </row>
    <row r="147" spans="1:2">
      <c r="A147" s="69" t="s">
        <v>225</v>
      </c>
      <c r="B147" s="70" t="s">
        <v>229</v>
      </c>
    </row>
    <row r="148" spans="1:2">
      <c r="A148" s="69" t="s">
        <v>225</v>
      </c>
      <c r="B148" s="70" t="s">
        <v>230</v>
      </c>
    </row>
    <row r="149" spans="1:2">
      <c r="A149" s="69" t="s">
        <v>225</v>
      </c>
      <c r="B149" s="70" t="s">
        <v>231</v>
      </c>
    </row>
    <row r="150" spans="1:2" ht="14" thickBot="1">
      <c r="A150" s="71" t="s">
        <v>225</v>
      </c>
      <c r="B150" s="72" t="s">
        <v>232</v>
      </c>
    </row>
    <row r="151" spans="1:2">
      <c r="A151" s="67" t="s">
        <v>233</v>
      </c>
      <c r="B151" s="68" t="s">
        <v>234</v>
      </c>
    </row>
    <row r="152" spans="1:2">
      <c r="A152" s="69" t="s">
        <v>233</v>
      </c>
      <c r="B152" s="70" t="s">
        <v>235</v>
      </c>
    </row>
    <row r="153" spans="1:2">
      <c r="A153" s="69" t="s">
        <v>233</v>
      </c>
      <c r="B153" s="70" t="s">
        <v>236</v>
      </c>
    </row>
    <row r="154" spans="1:2">
      <c r="A154" s="69" t="s">
        <v>233</v>
      </c>
      <c r="B154" s="70" t="s">
        <v>237</v>
      </c>
    </row>
    <row r="155" spans="1:2">
      <c r="A155" s="69" t="s">
        <v>233</v>
      </c>
      <c r="B155" s="70" t="s">
        <v>238</v>
      </c>
    </row>
    <row r="156" spans="1:2" ht="14" thickBot="1">
      <c r="A156" s="71" t="s">
        <v>233</v>
      </c>
      <c r="B156" s="72" t="s">
        <v>239</v>
      </c>
    </row>
    <row r="157" spans="1:2">
      <c r="A157" s="67" t="s">
        <v>240</v>
      </c>
      <c r="B157" s="68" t="s">
        <v>241</v>
      </c>
    </row>
    <row r="158" spans="1:2">
      <c r="A158" s="69" t="s">
        <v>240</v>
      </c>
      <c r="B158" s="70" t="s">
        <v>242</v>
      </c>
    </row>
    <row r="159" spans="1:2">
      <c r="A159" s="69" t="s">
        <v>240</v>
      </c>
      <c r="B159" s="70" t="s">
        <v>243</v>
      </c>
    </row>
    <row r="160" spans="1:2" ht="14" thickBot="1">
      <c r="A160" s="71" t="s">
        <v>240</v>
      </c>
      <c r="B160" s="72" t="s">
        <v>244</v>
      </c>
    </row>
    <row r="161" spans="1:2">
      <c r="A161" s="67" t="s">
        <v>245</v>
      </c>
      <c r="B161" s="68" t="s">
        <v>246</v>
      </c>
    </row>
    <row r="162" spans="1:2">
      <c r="A162" s="69" t="s">
        <v>245</v>
      </c>
      <c r="B162" s="70" t="s">
        <v>247</v>
      </c>
    </row>
    <row r="163" spans="1:2">
      <c r="A163" s="69" t="s">
        <v>245</v>
      </c>
      <c r="B163" s="70" t="s">
        <v>248</v>
      </c>
    </row>
    <row r="164" spans="1:2">
      <c r="A164" s="69" t="s">
        <v>245</v>
      </c>
      <c r="B164" s="70" t="s">
        <v>249</v>
      </c>
    </row>
    <row r="165" spans="1:2">
      <c r="A165" s="69" t="s">
        <v>245</v>
      </c>
      <c r="B165" s="70" t="s">
        <v>250</v>
      </c>
    </row>
    <row r="166" spans="1:2" ht="14" thickBot="1">
      <c r="A166" s="71" t="s">
        <v>245</v>
      </c>
      <c r="B166" s="72" t="s">
        <v>251</v>
      </c>
    </row>
    <row r="167" spans="1:2">
      <c r="A167" s="67" t="s">
        <v>252</v>
      </c>
      <c r="B167" s="68" t="s">
        <v>253</v>
      </c>
    </row>
    <row r="168" spans="1:2">
      <c r="A168" s="69" t="s">
        <v>252</v>
      </c>
      <c r="B168" s="70" t="s">
        <v>254</v>
      </c>
    </row>
    <row r="169" spans="1:2">
      <c r="A169" s="69" t="s">
        <v>252</v>
      </c>
      <c r="B169" s="70" t="s">
        <v>255</v>
      </c>
    </row>
    <row r="170" spans="1:2" ht="14" thickBot="1">
      <c r="A170" s="71" t="s">
        <v>252</v>
      </c>
      <c r="B170" s="72" t="s">
        <v>256</v>
      </c>
    </row>
    <row r="171" spans="1:2">
      <c r="A171" s="67" t="s">
        <v>257</v>
      </c>
      <c r="B171" s="68" t="s">
        <v>258</v>
      </c>
    </row>
    <row r="172" spans="1:2">
      <c r="A172" s="69" t="s">
        <v>257</v>
      </c>
      <c r="B172" s="70" t="s">
        <v>259</v>
      </c>
    </row>
    <row r="173" spans="1:2">
      <c r="A173" s="69" t="s">
        <v>257</v>
      </c>
      <c r="B173" s="70" t="s">
        <v>260</v>
      </c>
    </row>
    <row r="174" spans="1:2">
      <c r="A174" s="69" t="s">
        <v>257</v>
      </c>
      <c r="B174" s="70" t="s">
        <v>261</v>
      </c>
    </row>
    <row r="175" spans="1:2">
      <c r="A175" s="69" t="s">
        <v>257</v>
      </c>
      <c r="B175" s="70" t="s">
        <v>262</v>
      </c>
    </row>
    <row r="176" spans="1:2">
      <c r="A176" s="69" t="s">
        <v>257</v>
      </c>
      <c r="B176" s="70" t="s">
        <v>263</v>
      </c>
    </row>
    <row r="177" spans="1:2" ht="14" thickBot="1">
      <c r="A177" s="71" t="s">
        <v>257</v>
      </c>
      <c r="B177" s="72" t="s">
        <v>264</v>
      </c>
    </row>
    <row r="178" spans="1:2">
      <c r="A178" s="67" t="s">
        <v>265</v>
      </c>
      <c r="B178" s="68" t="s">
        <v>266</v>
      </c>
    </row>
    <row r="179" spans="1:2">
      <c r="A179" s="69" t="s">
        <v>265</v>
      </c>
      <c r="B179" s="70" t="s">
        <v>267</v>
      </c>
    </row>
    <row r="180" spans="1:2">
      <c r="A180" s="69" t="s">
        <v>265</v>
      </c>
      <c r="B180" s="70" t="s">
        <v>268</v>
      </c>
    </row>
    <row r="181" spans="1:2">
      <c r="A181" s="69" t="s">
        <v>265</v>
      </c>
      <c r="B181" s="70" t="s">
        <v>269</v>
      </c>
    </row>
    <row r="182" spans="1:2">
      <c r="A182" s="69" t="s">
        <v>265</v>
      </c>
      <c r="B182" s="70" t="s">
        <v>270</v>
      </c>
    </row>
    <row r="183" spans="1:2" ht="14" thickBot="1">
      <c r="A183" s="71" t="s">
        <v>265</v>
      </c>
      <c r="B183" s="72" t="s">
        <v>271</v>
      </c>
    </row>
    <row r="184" spans="1:2">
      <c r="A184" s="67" t="s">
        <v>272</v>
      </c>
      <c r="B184" s="68" t="s">
        <v>273</v>
      </c>
    </row>
    <row r="185" spans="1:2">
      <c r="A185" s="69" t="s">
        <v>272</v>
      </c>
      <c r="B185" s="70" t="s">
        <v>274</v>
      </c>
    </row>
    <row r="186" spans="1:2">
      <c r="A186" s="69" t="s">
        <v>272</v>
      </c>
      <c r="B186" s="70" t="s">
        <v>275</v>
      </c>
    </row>
    <row r="187" spans="1:2">
      <c r="A187" s="69" t="s">
        <v>272</v>
      </c>
      <c r="B187" s="70" t="s">
        <v>276</v>
      </c>
    </row>
    <row r="188" spans="1:2">
      <c r="A188" s="69" t="s">
        <v>272</v>
      </c>
      <c r="B188" s="70" t="s">
        <v>277</v>
      </c>
    </row>
    <row r="189" spans="1:2">
      <c r="A189" s="69" t="s">
        <v>272</v>
      </c>
      <c r="B189" s="70" t="s">
        <v>278</v>
      </c>
    </row>
    <row r="190" spans="1:2" ht="14" thickBot="1">
      <c r="A190" s="71" t="s">
        <v>272</v>
      </c>
      <c r="B190" s="72" t="s">
        <v>279</v>
      </c>
    </row>
    <row r="191" spans="1:2">
      <c r="A191" s="67" t="s">
        <v>280</v>
      </c>
      <c r="B191" s="68" t="s">
        <v>280</v>
      </c>
    </row>
    <row r="192" spans="1:2" ht="14" thickBot="1">
      <c r="A192" s="71" t="s">
        <v>280</v>
      </c>
      <c r="B192" s="72" t="s">
        <v>281</v>
      </c>
    </row>
    <row r="193" spans="1:2">
      <c r="A193" s="67" t="s">
        <v>282</v>
      </c>
      <c r="B193" s="68" t="s">
        <v>283</v>
      </c>
    </row>
    <row r="194" spans="1:2">
      <c r="A194" s="69" t="s">
        <v>282</v>
      </c>
      <c r="B194" s="70" t="s">
        <v>284</v>
      </c>
    </row>
    <row r="195" spans="1:2">
      <c r="A195" s="69" t="s">
        <v>282</v>
      </c>
      <c r="B195" s="70" t="s">
        <v>285</v>
      </c>
    </row>
    <row r="196" spans="1:2">
      <c r="A196" s="69" t="s">
        <v>282</v>
      </c>
      <c r="B196" s="70" t="s">
        <v>286</v>
      </c>
    </row>
    <row r="197" spans="1:2" ht="14" thickBot="1">
      <c r="A197" s="71" t="s">
        <v>282</v>
      </c>
      <c r="B197" s="72" t="s">
        <v>287</v>
      </c>
    </row>
    <row r="198" spans="1:2">
      <c r="A198" s="67" t="s">
        <v>288</v>
      </c>
      <c r="B198" s="68" t="s">
        <v>289</v>
      </c>
    </row>
    <row r="199" spans="1:2">
      <c r="A199" s="69" t="s">
        <v>288</v>
      </c>
      <c r="B199" s="70" t="s">
        <v>290</v>
      </c>
    </row>
    <row r="200" spans="1:2">
      <c r="A200" s="69" t="s">
        <v>288</v>
      </c>
      <c r="B200" s="70" t="s">
        <v>291</v>
      </c>
    </row>
    <row r="201" spans="1:2">
      <c r="A201" s="69" t="s">
        <v>288</v>
      </c>
      <c r="B201" s="70" t="s">
        <v>292</v>
      </c>
    </row>
    <row r="202" spans="1:2" ht="14" thickBot="1">
      <c r="A202" s="71" t="s">
        <v>288</v>
      </c>
      <c r="B202" s="72" t="s">
        <v>293</v>
      </c>
    </row>
    <row r="203" spans="1:2">
      <c r="A203" s="67" t="s">
        <v>294</v>
      </c>
      <c r="B203" s="68" t="s">
        <v>295</v>
      </c>
    </row>
    <row r="204" spans="1:2" ht="14" thickBot="1">
      <c r="A204" s="71" t="s">
        <v>294</v>
      </c>
      <c r="B204" s="72" t="s">
        <v>296</v>
      </c>
    </row>
    <row r="205" spans="1:2">
      <c r="A205" s="67" t="s">
        <v>297</v>
      </c>
      <c r="B205" s="68" t="s">
        <v>298</v>
      </c>
    </row>
    <row r="206" spans="1:2" ht="14" thickBot="1">
      <c r="A206" s="71" t="s">
        <v>297</v>
      </c>
      <c r="B206" s="72" t="s">
        <v>299</v>
      </c>
    </row>
    <row r="207" spans="1:2" ht="14" thickBot="1">
      <c r="A207" s="73" t="s">
        <v>300</v>
      </c>
      <c r="B207" s="74" t="s">
        <v>300</v>
      </c>
    </row>
    <row r="208" spans="1:2">
      <c r="A208" s="67" t="s">
        <v>301</v>
      </c>
      <c r="B208" s="68" t="s">
        <v>302</v>
      </c>
    </row>
    <row r="209" spans="1:2">
      <c r="A209" s="69" t="s">
        <v>301</v>
      </c>
      <c r="B209" s="70" t="s">
        <v>303</v>
      </c>
    </row>
    <row r="210" spans="1:2" ht="14" thickBot="1">
      <c r="A210" s="71" t="s">
        <v>301</v>
      </c>
      <c r="B210" s="72" t="s">
        <v>304</v>
      </c>
    </row>
    <row r="211" spans="1:2">
      <c r="A211" s="67" t="s">
        <v>305</v>
      </c>
      <c r="B211" s="68" t="s">
        <v>306</v>
      </c>
    </row>
    <row r="212" spans="1:2">
      <c r="A212" s="69" t="s">
        <v>305</v>
      </c>
      <c r="B212" s="70" t="s">
        <v>307</v>
      </c>
    </row>
    <row r="213" spans="1:2">
      <c r="A213" s="69" t="s">
        <v>305</v>
      </c>
      <c r="B213" s="70" t="s">
        <v>308</v>
      </c>
    </row>
    <row r="214" spans="1:2">
      <c r="A214" s="69" t="s">
        <v>305</v>
      </c>
      <c r="B214" s="70" t="s">
        <v>309</v>
      </c>
    </row>
    <row r="215" spans="1:2" ht="14" thickBot="1">
      <c r="A215" s="71" t="s">
        <v>305</v>
      </c>
      <c r="B215" s="72" t="s">
        <v>310</v>
      </c>
    </row>
    <row r="216" spans="1:2">
      <c r="A216" s="67" t="s">
        <v>311</v>
      </c>
      <c r="B216" s="68" t="s">
        <v>312</v>
      </c>
    </row>
    <row r="217" spans="1:2" ht="14" thickBot="1">
      <c r="A217" s="71" t="s">
        <v>311</v>
      </c>
      <c r="B217" s="72" t="s">
        <v>313</v>
      </c>
    </row>
    <row r="218" spans="1:2">
      <c r="A218" s="67" t="s">
        <v>314</v>
      </c>
      <c r="B218" s="68" t="s">
        <v>315</v>
      </c>
    </row>
    <row r="219" spans="1:2">
      <c r="A219" s="69" t="s">
        <v>314</v>
      </c>
      <c r="B219" s="70" t="s">
        <v>316</v>
      </c>
    </row>
    <row r="220" spans="1:2">
      <c r="A220" s="69" t="s">
        <v>314</v>
      </c>
      <c r="B220" s="70" t="s">
        <v>317</v>
      </c>
    </row>
    <row r="221" spans="1:2">
      <c r="A221" s="69" t="s">
        <v>314</v>
      </c>
      <c r="B221" s="70" t="s">
        <v>318</v>
      </c>
    </row>
    <row r="222" spans="1:2">
      <c r="A222" s="69" t="s">
        <v>314</v>
      </c>
      <c r="B222" s="70" t="s">
        <v>319</v>
      </c>
    </row>
    <row r="223" spans="1:2" ht="14" thickBot="1">
      <c r="A223" s="71" t="s">
        <v>314</v>
      </c>
      <c r="B223" s="72" t="s">
        <v>320</v>
      </c>
    </row>
    <row r="224" spans="1:2">
      <c r="A224" s="67" t="s">
        <v>321</v>
      </c>
      <c r="B224" s="68" t="s">
        <v>322</v>
      </c>
    </row>
    <row r="225" spans="1:2">
      <c r="A225" s="69" t="s">
        <v>321</v>
      </c>
      <c r="B225" s="70" t="s">
        <v>323</v>
      </c>
    </row>
    <row r="226" spans="1:2">
      <c r="A226" s="69" t="s">
        <v>321</v>
      </c>
      <c r="B226" s="70" t="s">
        <v>324</v>
      </c>
    </row>
    <row r="227" spans="1:2">
      <c r="A227" s="69" t="s">
        <v>321</v>
      </c>
      <c r="B227" s="70" t="s">
        <v>325</v>
      </c>
    </row>
    <row r="228" spans="1:2">
      <c r="A228" s="69" t="s">
        <v>321</v>
      </c>
      <c r="B228" s="70" t="s">
        <v>326</v>
      </c>
    </row>
    <row r="229" spans="1:2">
      <c r="A229" s="69" t="s">
        <v>321</v>
      </c>
      <c r="B229" s="70" t="s">
        <v>327</v>
      </c>
    </row>
    <row r="230" spans="1:2">
      <c r="A230" s="69" t="s">
        <v>321</v>
      </c>
      <c r="B230" s="70" t="s">
        <v>328</v>
      </c>
    </row>
    <row r="231" spans="1:2">
      <c r="A231" s="69" t="s">
        <v>321</v>
      </c>
      <c r="B231" s="70" t="s">
        <v>329</v>
      </c>
    </row>
    <row r="232" spans="1:2">
      <c r="A232" s="69" t="s">
        <v>321</v>
      </c>
      <c r="B232" s="70" t="s">
        <v>330</v>
      </c>
    </row>
    <row r="233" spans="1:2">
      <c r="A233" s="69" t="s">
        <v>321</v>
      </c>
      <c r="B233" s="70" t="s">
        <v>331</v>
      </c>
    </row>
    <row r="234" spans="1:2">
      <c r="A234" s="69" t="s">
        <v>321</v>
      </c>
      <c r="B234" s="70" t="s">
        <v>949</v>
      </c>
    </row>
    <row r="235" spans="1:2">
      <c r="A235" s="69" t="s">
        <v>321</v>
      </c>
      <c r="B235" s="70" t="s">
        <v>332</v>
      </c>
    </row>
    <row r="236" spans="1:2" ht="14" thickBot="1">
      <c r="A236" s="71" t="s">
        <v>321</v>
      </c>
      <c r="B236" s="72" t="s">
        <v>333</v>
      </c>
    </row>
    <row r="237" spans="1:2">
      <c r="A237" s="67" t="s">
        <v>334</v>
      </c>
      <c r="B237" s="68" t="s">
        <v>335</v>
      </c>
    </row>
    <row r="238" spans="1:2">
      <c r="A238" s="69" t="s">
        <v>334</v>
      </c>
      <c r="B238" s="70" t="s">
        <v>336</v>
      </c>
    </row>
    <row r="239" spans="1:2" ht="14" thickBot="1">
      <c r="A239" s="71" t="s">
        <v>334</v>
      </c>
      <c r="B239" s="72" t="s">
        <v>337</v>
      </c>
    </row>
    <row r="240" spans="1:2">
      <c r="A240" s="67" t="s">
        <v>338</v>
      </c>
      <c r="B240" s="68" t="s">
        <v>339</v>
      </c>
    </row>
    <row r="241" spans="1:2">
      <c r="A241" s="69" t="s">
        <v>338</v>
      </c>
      <c r="B241" s="70" t="s">
        <v>340</v>
      </c>
    </row>
    <row r="242" spans="1:2" ht="14" thickBot="1">
      <c r="A242" s="75" t="s">
        <v>338</v>
      </c>
      <c r="B242" s="72" t="s">
        <v>341</v>
      </c>
    </row>
    <row r="243" spans="1:2">
      <c r="A243" s="67" t="s">
        <v>342</v>
      </c>
      <c r="B243" s="68" t="s">
        <v>343</v>
      </c>
    </row>
    <row r="244" spans="1:2">
      <c r="A244" s="69" t="s">
        <v>342</v>
      </c>
      <c r="B244" s="70" t="s">
        <v>344</v>
      </c>
    </row>
    <row r="245" spans="1:2">
      <c r="A245" s="69" t="s">
        <v>342</v>
      </c>
      <c r="B245" s="70" t="s">
        <v>345</v>
      </c>
    </row>
    <row r="246" spans="1:2">
      <c r="A246" s="69" t="s">
        <v>342</v>
      </c>
      <c r="B246" s="70" t="s">
        <v>346</v>
      </c>
    </row>
    <row r="247" spans="1:2">
      <c r="A247" s="69" t="s">
        <v>342</v>
      </c>
      <c r="B247" s="70" t="s">
        <v>347</v>
      </c>
    </row>
    <row r="248" spans="1:2">
      <c r="A248" s="69" t="s">
        <v>342</v>
      </c>
      <c r="B248" s="70" t="s">
        <v>348</v>
      </c>
    </row>
    <row r="249" spans="1:2">
      <c r="A249" s="69" t="s">
        <v>342</v>
      </c>
      <c r="B249" s="70" t="s">
        <v>349</v>
      </c>
    </row>
    <row r="250" spans="1:2">
      <c r="A250" s="69" t="s">
        <v>342</v>
      </c>
      <c r="B250" s="70" t="s">
        <v>350</v>
      </c>
    </row>
    <row r="251" spans="1:2">
      <c r="A251" s="69" t="s">
        <v>342</v>
      </c>
      <c r="B251" s="70" t="s">
        <v>351</v>
      </c>
    </row>
    <row r="252" spans="1:2">
      <c r="A252" s="69" t="s">
        <v>342</v>
      </c>
      <c r="B252" s="70" t="s">
        <v>352</v>
      </c>
    </row>
    <row r="253" spans="1:2">
      <c r="A253" s="69" t="s">
        <v>342</v>
      </c>
      <c r="B253" s="70" t="s">
        <v>353</v>
      </c>
    </row>
    <row r="254" spans="1:2">
      <c r="A254" s="69" t="s">
        <v>342</v>
      </c>
      <c r="B254" s="70" t="s">
        <v>354</v>
      </c>
    </row>
    <row r="255" spans="1:2">
      <c r="A255" s="69" t="s">
        <v>342</v>
      </c>
      <c r="B255" s="70" t="s">
        <v>355</v>
      </c>
    </row>
    <row r="256" spans="1:2">
      <c r="A256" s="69" t="s">
        <v>342</v>
      </c>
      <c r="B256" s="70" t="s">
        <v>356</v>
      </c>
    </row>
    <row r="257" spans="1:2" ht="14" thickBot="1">
      <c r="A257" s="71" t="s">
        <v>342</v>
      </c>
      <c r="B257" s="72" t="s">
        <v>357</v>
      </c>
    </row>
    <row r="258" spans="1:2">
      <c r="A258" s="67" t="s">
        <v>358</v>
      </c>
      <c r="B258" s="68" t="s">
        <v>359</v>
      </c>
    </row>
    <row r="259" spans="1:2">
      <c r="A259" s="69" t="s">
        <v>358</v>
      </c>
      <c r="B259" s="70" t="s">
        <v>360</v>
      </c>
    </row>
    <row r="260" spans="1:2">
      <c r="A260" s="69" t="s">
        <v>358</v>
      </c>
      <c r="B260" s="70" t="s">
        <v>361</v>
      </c>
    </row>
    <row r="261" spans="1:2">
      <c r="A261" s="69" t="s">
        <v>358</v>
      </c>
      <c r="B261" s="70" t="s">
        <v>362</v>
      </c>
    </row>
    <row r="262" spans="1:2">
      <c r="A262" s="69" t="s">
        <v>358</v>
      </c>
      <c r="B262" s="70" t="s">
        <v>363</v>
      </c>
    </row>
    <row r="263" spans="1:2">
      <c r="A263" s="69" t="s">
        <v>358</v>
      </c>
      <c r="B263" s="70" t="s">
        <v>364</v>
      </c>
    </row>
    <row r="264" spans="1:2">
      <c r="A264" s="69" t="s">
        <v>358</v>
      </c>
      <c r="B264" s="70" t="s">
        <v>365</v>
      </c>
    </row>
    <row r="265" spans="1:2">
      <c r="A265" s="69" t="s">
        <v>358</v>
      </c>
      <c r="B265" s="70" t="s">
        <v>366</v>
      </c>
    </row>
    <row r="266" spans="1:2">
      <c r="A266" s="69" t="s">
        <v>358</v>
      </c>
      <c r="B266" s="70" t="s">
        <v>367</v>
      </c>
    </row>
    <row r="267" spans="1:2">
      <c r="A267" s="69" t="s">
        <v>358</v>
      </c>
      <c r="B267" s="70" t="s">
        <v>368</v>
      </c>
    </row>
    <row r="268" spans="1:2">
      <c r="A268" s="69" t="s">
        <v>358</v>
      </c>
      <c r="B268" s="70" t="s">
        <v>369</v>
      </c>
    </row>
    <row r="269" spans="1:2">
      <c r="A269" s="69" t="s">
        <v>358</v>
      </c>
      <c r="B269" s="70" t="s">
        <v>370</v>
      </c>
    </row>
    <row r="270" spans="1:2" ht="14" thickBot="1">
      <c r="A270" s="71" t="s">
        <v>358</v>
      </c>
      <c r="B270" s="72" t="s">
        <v>371</v>
      </c>
    </row>
    <row r="271" spans="1:2">
      <c r="A271" s="67" t="s">
        <v>372</v>
      </c>
      <c r="B271" s="68" t="s">
        <v>373</v>
      </c>
    </row>
    <row r="272" spans="1:2">
      <c r="A272" s="69" t="s">
        <v>372</v>
      </c>
      <c r="B272" s="70" t="s">
        <v>374</v>
      </c>
    </row>
    <row r="273" spans="1:2">
      <c r="A273" s="69" t="s">
        <v>372</v>
      </c>
      <c r="B273" s="70" t="s">
        <v>375</v>
      </c>
    </row>
    <row r="274" spans="1:2">
      <c r="A274" s="69" t="s">
        <v>372</v>
      </c>
      <c r="B274" s="70" t="s">
        <v>376</v>
      </c>
    </row>
    <row r="275" spans="1:2">
      <c r="A275" s="69" t="s">
        <v>372</v>
      </c>
      <c r="B275" s="70" t="s">
        <v>377</v>
      </c>
    </row>
    <row r="276" spans="1:2">
      <c r="A276" s="69" t="s">
        <v>372</v>
      </c>
      <c r="B276" s="70" t="s">
        <v>378</v>
      </c>
    </row>
    <row r="277" spans="1:2">
      <c r="A277" s="69" t="s">
        <v>372</v>
      </c>
      <c r="B277" s="70" t="s">
        <v>379</v>
      </c>
    </row>
    <row r="278" spans="1:2">
      <c r="A278" s="69" t="s">
        <v>372</v>
      </c>
      <c r="B278" s="70" t="s">
        <v>380</v>
      </c>
    </row>
    <row r="279" spans="1:2" ht="14" thickBot="1">
      <c r="A279" s="71" t="s">
        <v>372</v>
      </c>
      <c r="B279" s="72" t="s">
        <v>381</v>
      </c>
    </row>
    <row r="280" spans="1:2">
      <c r="A280" s="67" t="s">
        <v>382</v>
      </c>
      <c r="B280" s="68" t="s">
        <v>383</v>
      </c>
    </row>
    <row r="281" spans="1:2">
      <c r="A281" s="69" t="s">
        <v>382</v>
      </c>
      <c r="B281" s="70" t="s">
        <v>384</v>
      </c>
    </row>
    <row r="282" spans="1:2" ht="14" thickBot="1">
      <c r="A282" s="71" t="s">
        <v>382</v>
      </c>
      <c r="B282" s="72" t="s">
        <v>385</v>
      </c>
    </row>
    <row r="283" spans="1:2">
      <c r="A283" s="67" t="s">
        <v>386</v>
      </c>
      <c r="B283" s="68" t="s">
        <v>387</v>
      </c>
    </row>
    <row r="284" spans="1:2">
      <c r="A284" s="79" t="s">
        <v>386</v>
      </c>
      <c r="B284" s="83" t="s">
        <v>388</v>
      </c>
    </row>
    <row r="285" spans="1:2">
      <c r="A285" s="69" t="s">
        <v>386</v>
      </c>
      <c r="B285" s="70" t="s">
        <v>389</v>
      </c>
    </row>
    <row r="286" spans="1:2" ht="14" thickBot="1">
      <c r="A286" s="71" t="s">
        <v>386</v>
      </c>
      <c r="B286" s="72" t="s">
        <v>390</v>
      </c>
    </row>
  </sheetData>
  <customSheetViews>
    <customSheetView guid="{6ED34210-E5EF-43B4-8014-AA1404957290}" hiddenRows="1" state="hidden">
      <pane ySplit="3" topLeftCell="A5" activePane="bottomLeft" state="frozen"/>
      <selection pane="bottomLeft" activeCell="B39" sqref="B39"/>
      <pageMargins left="0.75" right="0.75" top="1" bottom="1" header="0.5" footer="0.5"/>
      <pageSetup paperSize="9" orientation="portrait" r:id="rId1"/>
      <headerFooter alignWithMargins="0">
        <oddHeader>&amp;A</oddHeader>
        <oddFooter>Page &amp;P</oddFooter>
      </headerFooter>
    </customSheetView>
    <customSheetView guid="{0C99540D-AED6-46B6-A92B-AE6BDA19C817}" hiddenRows="1">
      <pane ySplit="3" topLeftCell="A5" activePane="bottomLeft" state="frozen"/>
      <selection pane="bottomLeft"/>
      <pageMargins left="0.75" right="0.75" top="1" bottom="1" header="0.5" footer="0.5"/>
      <pageSetup paperSize="9" orientation="portrait" r:id="rId2"/>
      <headerFooter alignWithMargins="0">
        <oddHeader>&amp;A</oddHeader>
        <oddFooter>Page &amp;P</oddFooter>
      </headerFooter>
    </customSheetView>
  </customSheetViews>
  <phoneticPr fontId="19"/>
  <pageMargins left="0.75" right="0.75" top="1" bottom="1" header="0.5" footer="0.5"/>
  <pageSetup paperSize="9" orientation="portrait" r:id="rId3"/>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A1:B218"/>
  <sheetViews>
    <sheetView workbookViewId="0">
      <selection activeCell="A4" sqref="A4"/>
    </sheetView>
  </sheetViews>
  <sheetFormatPr defaultRowHeight="13.5"/>
  <cols>
    <col min="1" max="1" width="59.4140625" bestFit="1" customWidth="1"/>
    <col min="2" max="2" width="21" bestFit="1" customWidth="1"/>
  </cols>
  <sheetData>
    <row r="1" spans="1:2" ht="19">
      <c r="A1" s="11" t="s">
        <v>802</v>
      </c>
    </row>
    <row r="2" spans="1:2" s="45" customFormat="1">
      <c r="A2" s="12" t="s">
        <v>803</v>
      </c>
      <c r="B2" s="24" t="s">
        <v>472</v>
      </c>
    </row>
    <row r="3" spans="1:2" s="45" customFormat="1" hidden="1">
      <c r="A3" s="12" t="s">
        <v>804</v>
      </c>
      <c r="B3" s="24"/>
    </row>
    <row r="4" spans="1:2">
      <c r="A4" s="87" t="s">
        <v>638</v>
      </c>
      <c r="B4" s="24"/>
    </row>
    <row r="5" spans="1:2">
      <c r="A5" s="87" t="s">
        <v>643</v>
      </c>
      <c r="B5" s="24"/>
    </row>
    <row r="6" spans="1:2">
      <c r="A6" s="87" t="s">
        <v>725</v>
      </c>
      <c r="B6" s="24"/>
    </row>
    <row r="7" spans="1:2">
      <c r="A7" s="87" t="s">
        <v>731</v>
      </c>
      <c r="B7" s="24"/>
    </row>
    <row r="8" spans="1:2">
      <c r="A8" s="87" t="s">
        <v>766</v>
      </c>
      <c r="B8" s="24"/>
    </row>
    <row r="9" spans="1:2">
      <c r="A9" s="87" t="s">
        <v>767</v>
      </c>
      <c r="B9" s="24"/>
    </row>
    <row r="10" spans="1:2">
      <c r="A10" s="87" t="s">
        <v>639</v>
      </c>
      <c r="B10" s="24"/>
    </row>
    <row r="11" spans="1:2">
      <c r="A11" s="87" t="s">
        <v>641</v>
      </c>
      <c r="B11" s="24"/>
    </row>
    <row r="12" spans="1:2">
      <c r="A12" s="87" t="s">
        <v>654</v>
      </c>
      <c r="B12" s="24"/>
    </row>
    <row r="13" spans="1:2">
      <c r="A13" s="87" t="s">
        <v>655</v>
      </c>
      <c r="B13" s="24"/>
    </row>
    <row r="14" spans="1:2">
      <c r="A14" s="87" t="s">
        <v>714</v>
      </c>
      <c r="B14" s="24"/>
    </row>
    <row r="15" spans="1:2">
      <c r="A15" s="87" t="s">
        <v>723</v>
      </c>
      <c r="B15" s="24"/>
    </row>
    <row r="16" spans="1:2">
      <c r="A16" s="87" t="s">
        <v>733</v>
      </c>
      <c r="B16" s="24"/>
    </row>
    <row r="17" spans="1:2">
      <c r="A17" s="87" t="s">
        <v>628</v>
      </c>
      <c r="B17" s="24"/>
    </row>
    <row r="18" spans="1:2">
      <c r="A18" s="87" t="s">
        <v>629</v>
      </c>
      <c r="B18" s="24"/>
    </row>
    <row r="19" spans="1:2">
      <c r="A19" s="87" t="s">
        <v>630</v>
      </c>
      <c r="B19" s="24"/>
    </row>
    <row r="20" spans="1:2">
      <c r="A20" s="87" t="s">
        <v>631</v>
      </c>
      <c r="B20" s="24"/>
    </row>
    <row r="21" spans="1:2">
      <c r="A21" s="87" t="s">
        <v>632</v>
      </c>
      <c r="B21" s="24"/>
    </row>
    <row r="22" spans="1:2">
      <c r="A22" s="87" t="s">
        <v>633</v>
      </c>
      <c r="B22" s="24"/>
    </row>
    <row r="23" spans="1:2">
      <c r="A23" s="87" t="s">
        <v>634</v>
      </c>
      <c r="B23" s="24"/>
    </row>
    <row r="24" spans="1:2">
      <c r="A24" s="87" t="s">
        <v>635</v>
      </c>
      <c r="B24" s="24"/>
    </row>
    <row r="25" spans="1:2">
      <c r="A25" s="87" t="s">
        <v>636</v>
      </c>
      <c r="B25" s="24"/>
    </row>
    <row r="26" spans="1:2">
      <c r="A26" s="87" t="s">
        <v>637</v>
      </c>
      <c r="B26" s="24"/>
    </row>
    <row r="27" spans="1:2">
      <c r="A27" s="87" t="s">
        <v>640</v>
      </c>
      <c r="B27" s="24"/>
    </row>
    <row r="28" spans="1:2">
      <c r="A28" s="87" t="s">
        <v>642</v>
      </c>
      <c r="B28" s="24"/>
    </row>
    <row r="29" spans="1:2">
      <c r="A29" s="87" t="s">
        <v>644</v>
      </c>
      <c r="B29" s="24"/>
    </row>
    <row r="30" spans="1:2">
      <c r="A30" s="87" t="s">
        <v>645</v>
      </c>
      <c r="B30" s="24"/>
    </row>
    <row r="31" spans="1:2">
      <c r="A31" s="87" t="s">
        <v>646</v>
      </c>
      <c r="B31" s="24"/>
    </row>
    <row r="32" spans="1:2">
      <c r="A32" s="87" t="s">
        <v>647</v>
      </c>
      <c r="B32" s="24"/>
    </row>
    <row r="33" spans="1:2">
      <c r="A33" s="87" t="s">
        <v>648</v>
      </c>
      <c r="B33" s="24"/>
    </row>
    <row r="34" spans="1:2">
      <c r="A34" s="87" t="s">
        <v>649</v>
      </c>
      <c r="B34" s="24"/>
    </row>
    <row r="35" spans="1:2">
      <c r="A35" s="87" t="s">
        <v>650</v>
      </c>
      <c r="B35" s="24"/>
    </row>
    <row r="36" spans="1:2">
      <c r="A36" s="87" t="s">
        <v>651</v>
      </c>
      <c r="B36" s="24"/>
    </row>
    <row r="37" spans="1:2">
      <c r="A37" s="87" t="s">
        <v>652</v>
      </c>
      <c r="B37" s="24"/>
    </row>
    <row r="38" spans="1:2">
      <c r="A38" s="87" t="s">
        <v>653</v>
      </c>
      <c r="B38" s="24"/>
    </row>
    <row r="39" spans="1:2">
      <c r="A39" s="87" t="s">
        <v>656</v>
      </c>
      <c r="B39" s="24"/>
    </row>
    <row r="40" spans="1:2">
      <c r="A40" s="87" t="s">
        <v>657</v>
      </c>
      <c r="B40" s="24"/>
    </row>
    <row r="41" spans="1:2">
      <c r="A41" s="87" t="s">
        <v>658</v>
      </c>
      <c r="B41" s="24"/>
    </row>
    <row r="42" spans="1:2">
      <c r="A42" s="87" t="s">
        <v>659</v>
      </c>
      <c r="B42" s="24"/>
    </row>
    <row r="43" spans="1:2">
      <c r="A43" s="87" t="s">
        <v>660</v>
      </c>
      <c r="B43" s="24"/>
    </row>
    <row r="44" spans="1:2">
      <c r="A44" s="87" t="s">
        <v>661</v>
      </c>
      <c r="B44" s="24"/>
    </row>
    <row r="45" spans="1:2">
      <c r="A45" s="87" t="s">
        <v>662</v>
      </c>
      <c r="B45" s="24"/>
    </row>
    <row r="46" spans="1:2">
      <c r="A46" s="87" t="s">
        <v>663</v>
      </c>
      <c r="B46" s="24"/>
    </row>
    <row r="47" spans="1:2">
      <c r="A47" s="87" t="s">
        <v>664</v>
      </c>
      <c r="B47" s="24"/>
    </row>
    <row r="48" spans="1:2">
      <c r="A48" s="87" t="s">
        <v>665</v>
      </c>
      <c r="B48" s="24"/>
    </row>
    <row r="49" spans="1:2">
      <c r="A49" s="87" t="s">
        <v>666</v>
      </c>
      <c r="B49" s="24"/>
    </row>
    <row r="50" spans="1:2">
      <c r="A50" s="87" t="s">
        <v>667</v>
      </c>
      <c r="B50" s="24"/>
    </row>
    <row r="51" spans="1:2">
      <c r="A51" s="87" t="s">
        <v>668</v>
      </c>
      <c r="B51" s="24"/>
    </row>
    <row r="52" spans="1:2">
      <c r="A52" s="87" t="s">
        <v>669</v>
      </c>
      <c r="B52" s="24"/>
    </row>
    <row r="53" spans="1:2">
      <c r="A53" s="87" t="s">
        <v>670</v>
      </c>
      <c r="B53" s="24"/>
    </row>
    <row r="54" spans="1:2">
      <c r="A54" s="87" t="s">
        <v>671</v>
      </c>
      <c r="B54" s="24"/>
    </row>
    <row r="55" spans="1:2">
      <c r="A55" s="87" t="s">
        <v>672</v>
      </c>
      <c r="B55" s="24"/>
    </row>
    <row r="56" spans="1:2">
      <c r="A56" s="87" t="s">
        <v>673</v>
      </c>
      <c r="B56" s="24"/>
    </row>
    <row r="57" spans="1:2">
      <c r="A57" s="87" t="s">
        <v>688</v>
      </c>
      <c r="B57" s="24"/>
    </row>
    <row r="58" spans="1:2">
      <c r="A58" s="87" t="s">
        <v>694</v>
      </c>
      <c r="B58" s="24"/>
    </row>
    <row r="59" spans="1:2">
      <c r="A59" s="87" t="s">
        <v>705</v>
      </c>
      <c r="B59" s="24"/>
    </row>
    <row r="60" spans="1:2">
      <c r="A60" s="87" t="s">
        <v>707</v>
      </c>
      <c r="B60" s="24"/>
    </row>
    <row r="61" spans="1:2">
      <c r="A61" s="87" t="s">
        <v>706</v>
      </c>
      <c r="B61" s="24"/>
    </row>
    <row r="62" spans="1:2">
      <c r="A62" s="87" t="s">
        <v>674</v>
      </c>
      <c r="B62" s="24"/>
    </row>
    <row r="63" spans="1:2">
      <c r="A63" s="87" t="s">
        <v>675</v>
      </c>
      <c r="B63" s="24"/>
    </row>
    <row r="64" spans="1:2">
      <c r="A64" s="87" t="s">
        <v>676</v>
      </c>
      <c r="B64" s="24"/>
    </row>
    <row r="65" spans="1:2">
      <c r="A65" s="87" t="s">
        <v>677</v>
      </c>
      <c r="B65" s="24"/>
    </row>
    <row r="66" spans="1:2">
      <c r="A66" s="87" t="s">
        <v>678</v>
      </c>
      <c r="B66" s="24"/>
    </row>
    <row r="67" spans="1:2">
      <c r="A67" s="87" t="s">
        <v>679</v>
      </c>
      <c r="B67" s="24"/>
    </row>
    <row r="68" spans="1:2">
      <c r="A68" s="87" t="s">
        <v>680</v>
      </c>
      <c r="B68" s="24"/>
    </row>
    <row r="69" spans="1:2">
      <c r="A69" s="87" t="s">
        <v>681</v>
      </c>
      <c r="B69" s="24"/>
    </row>
    <row r="70" spans="1:2">
      <c r="A70" s="87" t="s">
        <v>682</v>
      </c>
      <c r="B70" s="24"/>
    </row>
    <row r="71" spans="1:2">
      <c r="A71" s="87" t="s">
        <v>683</v>
      </c>
      <c r="B71" s="24"/>
    </row>
    <row r="72" spans="1:2">
      <c r="A72" s="87" t="s">
        <v>684</v>
      </c>
      <c r="B72" s="24"/>
    </row>
    <row r="73" spans="1:2">
      <c r="A73" s="87" t="s">
        <v>685</v>
      </c>
      <c r="B73" s="24"/>
    </row>
    <row r="74" spans="1:2">
      <c r="A74" s="87" t="s">
        <v>686</v>
      </c>
      <c r="B74" s="24"/>
    </row>
    <row r="75" spans="1:2">
      <c r="A75" s="87" t="s">
        <v>687</v>
      </c>
      <c r="B75" s="24"/>
    </row>
    <row r="76" spans="1:2">
      <c r="A76" s="87" t="s">
        <v>689</v>
      </c>
      <c r="B76" s="24"/>
    </row>
    <row r="77" spans="1:2">
      <c r="A77" s="87" t="s">
        <v>690</v>
      </c>
      <c r="B77" s="24"/>
    </row>
    <row r="78" spans="1:2">
      <c r="A78" s="87" t="s">
        <v>691</v>
      </c>
      <c r="B78" s="24"/>
    </row>
    <row r="79" spans="1:2">
      <c r="A79" s="87" t="s">
        <v>692</v>
      </c>
      <c r="B79" s="24"/>
    </row>
    <row r="80" spans="1:2">
      <c r="A80" s="87" t="s">
        <v>693</v>
      </c>
      <c r="B80" s="24"/>
    </row>
    <row r="81" spans="1:2">
      <c r="A81" s="87" t="s">
        <v>695</v>
      </c>
      <c r="B81" s="24"/>
    </row>
    <row r="82" spans="1:2">
      <c r="A82" s="87" t="s">
        <v>696</v>
      </c>
      <c r="B82" s="24"/>
    </row>
    <row r="83" spans="1:2">
      <c r="A83" s="87" t="s">
        <v>697</v>
      </c>
      <c r="B83" s="24"/>
    </row>
    <row r="84" spans="1:2">
      <c r="A84" s="87" t="s">
        <v>698</v>
      </c>
      <c r="B84" s="24"/>
    </row>
    <row r="85" spans="1:2">
      <c r="A85" s="87" t="s">
        <v>699</v>
      </c>
      <c r="B85" s="24"/>
    </row>
    <row r="86" spans="1:2">
      <c r="A86" s="87" t="s">
        <v>700</v>
      </c>
      <c r="B86" s="24"/>
    </row>
    <row r="87" spans="1:2">
      <c r="A87" s="87" t="s">
        <v>701</v>
      </c>
      <c r="B87" s="24"/>
    </row>
    <row r="88" spans="1:2">
      <c r="A88" s="87" t="s">
        <v>702</v>
      </c>
      <c r="B88" s="24"/>
    </row>
    <row r="89" spans="1:2">
      <c r="A89" s="87" t="s">
        <v>703</v>
      </c>
      <c r="B89" s="24"/>
    </row>
    <row r="90" spans="1:2">
      <c r="A90" s="87" t="s">
        <v>704</v>
      </c>
      <c r="B90" s="24"/>
    </row>
    <row r="91" spans="1:2">
      <c r="A91" s="87" t="s">
        <v>708</v>
      </c>
      <c r="B91" s="24"/>
    </row>
    <row r="92" spans="1:2">
      <c r="A92" s="87" t="s">
        <v>709</v>
      </c>
      <c r="B92" s="24"/>
    </row>
    <row r="93" spans="1:2">
      <c r="A93" s="87" t="s">
        <v>710</v>
      </c>
      <c r="B93" s="24"/>
    </row>
    <row r="94" spans="1:2">
      <c r="A94" s="87" t="s">
        <v>711</v>
      </c>
      <c r="B94" s="24"/>
    </row>
    <row r="95" spans="1:2">
      <c r="A95" s="87" t="s">
        <v>712</v>
      </c>
      <c r="B95" s="24"/>
    </row>
    <row r="96" spans="1:2">
      <c r="A96" s="87" t="s">
        <v>713</v>
      </c>
      <c r="B96" s="24"/>
    </row>
    <row r="97" spans="1:2">
      <c r="A97" s="87" t="s">
        <v>715</v>
      </c>
      <c r="B97" s="24"/>
    </row>
    <row r="98" spans="1:2">
      <c r="A98" s="87" t="s">
        <v>716</v>
      </c>
      <c r="B98" s="24"/>
    </row>
    <row r="99" spans="1:2">
      <c r="A99" s="87" t="s">
        <v>717</v>
      </c>
      <c r="B99" s="24"/>
    </row>
    <row r="100" spans="1:2">
      <c r="A100" s="87" t="s">
        <v>718</v>
      </c>
      <c r="B100" s="24"/>
    </row>
    <row r="101" spans="1:2">
      <c r="A101" s="87" t="s">
        <v>719</v>
      </c>
      <c r="B101" s="24"/>
    </row>
    <row r="102" spans="1:2">
      <c r="A102" s="87" t="s">
        <v>720</v>
      </c>
      <c r="B102" s="24"/>
    </row>
    <row r="103" spans="1:2">
      <c r="A103" s="87" t="s">
        <v>721</v>
      </c>
      <c r="B103" s="24"/>
    </row>
    <row r="104" spans="1:2">
      <c r="A104" s="87" t="s">
        <v>722</v>
      </c>
      <c r="B104" s="24"/>
    </row>
    <row r="105" spans="1:2">
      <c r="A105" s="87" t="s">
        <v>724</v>
      </c>
      <c r="B105" s="24"/>
    </row>
    <row r="106" spans="1:2">
      <c r="A106" s="87" t="s">
        <v>726</v>
      </c>
      <c r="B106" s="24"/>
    </row>
    <row r="107" spans="1:2">
      <c r="A107" s="87" t="s">
        <v>727</v>
      </c>
      <c r="B107" s="24"/>
    </row>
    <row r="108" spans="1:2">
      <c r="A108" s="87" t="s">
        <v>728</v>
      </c>
      <c r="B108" s="24"/>
    </row>
    <row r="109" spans="1:2">
      <c r="A109" s="87" t="s">
        <v>729</v>
      </c>
      <c r="B109" s="24"/>
    </row>
    <row r="110" spans="1:2">
      <c r="A110" s="87" t="s">
        <v>730</v>
      </c>
      <c r="B110" s="24"/>
    </row>
    <row r="111" spans="1:2">
      <c r="A111" s="87" t="s">
        <v>732</v>
      </c>
      <c r="B111" s="24"/>
    </row>
    <row r="112" spans="1:2">
      <c r="A112" s="87" t="s">
        <v>734</v>
      </c>
      <c r="B112" s="24"/>
    </row>
    <row r="113" spans="1:2">
      <c r="A113" s="87" t="s">
        <v>735</v>
      </c>
      <c r="B113" s="24"/>
    </row>
    <row r="114" spans="1:2">
      <c r="A114" s="87" t="s">
        <v>736</v>
      </c>
      <c r="B114" s="24"/>
    </row>
    <row r="115" spans="1:2">
      <c r="A115" s="87" t="s">
        <v>737</v>
      </c>
      <c r="B115" s="24"/>
    </row>
    <row r="116" spans="1:2">
      <c r="A116" s="87" t="s">
        <v>738</v>
      </c>
      <c r="B116" s="24"/>
    </row>
    <row r="117" spans="1:2">
      <c r="A117" s="87" t="s">
        <v>739</v>
      </c>
      <c r="B117" s="24"/>
    </row>
    <row r="118" spans="1:2">
      <c r="A118" s="87" t="s">
        <v>740</v>
      </c>
      <c r="B118" s="24"/>
    </row>
    <row r="119" spans="1:2">
      <c r="A119" s="87" t="s">
        <v>741</v>
      </c>
      <c r="B119" s="24"/>
    </row>
    <row r="120" spans="1:2">
      <c r="A120" s="87" t="s">
        <v>742</v>
      </c>
      <c r="B120" s="24"/>
    </row>
    <row r="121" spans="1:2">
      <c r="A121" s="87" t="s">
        <v>743</v>
      </c>
      <c r="B121" s="24"/>
    </row>
    <row r="122" spans="1:2">
      <c r="A122" s="87" t="s">
        <v>744</v>
      </c>
      <c r="B122" s="24"/>
    </row>
    <row r="123" spans="1:2">
      <c r="A123" s="87" t="s">
        <v>745</v>
      </c>
      <c r="B123" s="24"/>
    </row>
    <row r="124" spans="1:2">
      <c r="A124" s="87" t="s">
        <v>746</v>
      </c>
      <c r="B124" s="24"/>
    </row>
    <row r="125" spans="1:2">
      <c r="A125" s="87" t="s">
        <v>747</v>
      </c>
      <c r="B125" s="24"/>
    </row>
    <row r="126" spans="1:2">
      <c r="A126" s="87" t="s">
        <v>748</v>
      </c>
      <c r="B126" s="24"/>
    </row>
    <row r="127" spans="1:2">
      <c r="A127" s="87" t="s">
        <v>749</v>
      </c>
      <c r="B127" s="24"/>
    </row>
    <row r="128" spans="1:2">
      <c r="A128" s="87" t="s">
        <v>750</v>
      </c>
      <c r="B128" s="24"/>
    </row>
    <row r="129" spans="1:2">
      <c r="A129" s="87" t="s">
        <v>751</v>
      </c>
      <c r="B129" s="24"/>
    </row>
    <row r="130" spans="1:2">
      <c r="A130" s="87" t="s">
        <v>752</v>
      </c>
      <c r="B130" s="24"/>
    </row>
    <row r="131" spans="1:2">
      <c r="A131" s="87" t="s">
        <v>753</v>
      </c>
      <c r="B131" s="24"/>
    </row>
    <row r="132" spans="1:2">
      <c r="A132" s="87" t="s">
        <v>754</v>
      </c>
      <c r="B132" s="24"/>
    </row>
    <row r="133" spans="1:2">
      <c r="A133" s="87" t="s">
        <v>755</v>
      </c>
      <c r="B133" s="24"/>
    </row>
    <row r="134" spans="1:2">
      <c r="A134" s="87" t="s">
        <v>756</v>
      </c>
      <c r="B134" s="24"/>
    </row>
    <row r="135" spans="1:2">
      <c r="A135" s="87" t="s">
        <v>757</v>
      </c>
      <c r="B135" s="24"/>
    </row>
    <row r="136" spans="1:2">
      <c r="A136" s="87" t="s">
        <v>758</v>
      </c>
      <c r="B136" s="24"/>
    </row>
    <row r="137" spans="1:2">
      <c r="A137" s="87" t="s">
        <v>759</v>
      </c>
      <c r="B137" s="24"/>
    </row>
    <row r="138" spans="1:2">
      <c r="A138" s="87" t="s">
        <v>760</v>
      </c>
      <c r="B138" s="24"/>
    </row>
    <row r="139" spans="1:2">
      <c r="A139" s="87" t="s">
        <v>761</v>
      </c>
      <c r="B139" s="24"/>
    </row>
    <row r="140" spans="1:2">
      <c r="A140" s="87" t="s">
        <v>762</v>
      </c>
      <c r="B140" s="24"/>
    </row>
    <row r="141" spans="1:2">
      <c r="A141" s="87" t="s">
        <v>763</v>
      </c>
      <c r="B141" s="24"/>
    </row>
    <row r="142" spans="1:2">
      <c r="A142" s="87" t="s">
        <v>764</v>
      </c>
      <c r="B142" s="24"/>
    </row>
    <row r="143" spans="1:2">
      <c r="A143" s="87" t="s">
        <v>765</v>
      </c>
      <c r="B143" s="24"/>
    </row>
    <row r="144" spans="1:2">
      <c r="A144" s="87" t="s">
        <v>616</v>
      </c>
      <c r="B144" s="24" t="s">
        <v>827</v>
      </c>
    </row>
    <row r="145" spans="1:2">
      <c r="A145" s="87" t="s">
        <v>621</v>
      </c>
      <c r="B145" s="24" t="s">
        <v>827</v>
      </c>
    </row>
    <row r="146" spans="1:2">
      <c r="A146" s="87" t="s">
        <v>606</v>
      </c>
      <c r="B146" s="24" t="s">
        <v>827</v>
      </c>
    </row>
    <row r="147" spans="1:2">
      <c r="A147" s="87" t="s">
        <v>607</v>
      </c>
      <c r="B147" s="24" t="s">
        <v>827</v>
      </c>
    </row>
    <row r="148" spans="1:2">
      <c r="A148" s="87" t="s">
        <v>608</v>
      </c>
      <c r="B148" s="24" t="s">
        <v>827</v>
      </c>
    </row>
    <row r="149" spans="1:2">
      <c r="A149" s="87" t="s">
        <v>609</v>
      </c>
      <c r="B149" s="24" t="s">
        <v>827</v>
      </c>
    </row>
    <row r="150" spans="1:2">
      <c r="A150" s="87" t="s">
        <v>610</v>
      </c>
      <c r="B150" s="24" t="s">
        <v>827</v>
      </c>
    </row>
    <row r="151" spans="1:2">
      <c r="A151" s="87" t="s">
        <v>611</v>
      </c>
      <c r="B151" s="24" t="s">
        <v>827</v>
      </c>
    </row>
    <row r="152" spans="1:2">
      <c r="A152" s="87" t="s">
        <v>612</v>
      </c>
      <c r="B152" s="24" t="s">
        <v>827</v>
      </c>
    </row>
    <row r="153" spans="1:2">
      <c r="A153" s="87" t="s">
        <v>613</v>
      </c>
      <c r="B153" s="24" t="s">
        <v>827</v>
      </c>
    </row>
    <row r="154" spans="1:2">
      <c r="A154" s="87" t="s">
        <v>614</v>
      </c>
      <c r="B154" s="24" t="s">
        <v>827</v>
      </c>
    </row>
    <row r="155" spans="1:2">
      <c r="A155" s="87" t="s">
        <v>615</v>
      </c>
      <c r="B155" s="24" t="s">
        <v>827</v>
      </c>
    </row>
    <row r="156" spans="1:2">
      <c r="A156" s="87" t="s">
        <v>617</v>
      </c>
      <c r="B156" s="24" t="s">
        <v>827</v>
      </c>
    </row>
    <row r="157" spans="1:2">
      <c r="A157" s="87" t="s">
        <v>618</v>
      </c>
      <c r="B157" s="24" t="s">
        <v>827</v>
      </c>
    </row>
    <row r="158" spans="1:2">
      <c r="A158" s="87" t="s">
        <v>619</v>
      </c>
      <c r="B158" s="24" t="s">
        <v>827</v>
      </c>
    </row>
    <row r="159" spans="1:2">
      <c r="A159" s="87" t="s">
        <v>620</v>
      </c>
      <c r="B159" s="24"/>
    </row>
    <row r="160" spans="1:2">
      <c r="A160" s="87" t="s">
        <v>622</v>
      </c>
      <c r="B160" s="24" t="s">
        <v>827</v>
      </c>
    </row>
    <row r="161" spans="1:2">
      <c r="A161" s="87" t="s">
        <v>623</v>
      </c>
      <c r="B161" s="24" t="s">
        <v>827</v>
      </c>
    </row>
    <row r="162" spans="1:2">
      <c r="A162" s="87" t="s">
        <v>624</v>
      </c>
      <c r="B162" s="24" t="s">
        <v>827</v>
      </c>
    </row>
    <row r="163" spans="1:2">
      <c r="A163" s="87" t="s">
        <v>625</v>
      </c>
      <c r="B163" s="24" t="s">
        <v>827</v>
      </c>
    </row>
    <row r="164" spans="1:2">
      <c r="A164" s="87" t="s">
        <v>626</v>
      </c>
      <c r="B164" s="24" t="s">
        <v>827</v>
      </c>
    </row>
    <row r="165" spans="1:2">
      <c r="A165" s="87" t="s">
        <v>627</v>
      </c>
      <c r="B165" s="24" t="s">
        <v>827</v>
      </c>
    </row>
    <row r="166" spans="1:2">
      <c r="A166" s="87" t="s">
        <v>768</v>
      </c>
      <c r="B166" s="24"/>
    </row>
    <row r="167" spans="1:2">
      <c r="A167" s="87" t="s">
        <v>769</v>
      </c>
      <c r="B167" s="24"/>
    </row>
    <row r="168" spans="1:2">
      <c r="A168" s="87" t="s">
        <v>770</v>
      </c>
      <c r="B168" s="24"/>
    </row>
    <row r="169" spans="1:2">
      <c r="A169" s="87" t="s">
        <v>771</v>
      </c>
      <c r="B169" s="24"/>
    </row>
    <row r="170" spans="1:2">
      <c r="A170" s="87" t="s">
        <v>772</v>
      </c>
      <c r="B170" s="24"/>
    </row>
    <row r="171" spans="1:2">
      <c r="A171" s="87" t="s">
        <v>773</v>
      </c>
      <c r="B171" s="24" t="s">
        <v>827</v>
      </c>
    </row>
    <row r="172" spans="1:2">
      <c r="A172" s="87" t="s">
        <v>774</v>
      </c>
      <c r="B172" s="24" t="s">
        <v>827</v>
      </c>
    </row>
    <row r="173" spans="1:2">
      <c r="A173" s="87" t="s">
        <v>775</v>
      </c>
      <c r="B173" s="24" t="s">
        <v>827</v>
      </c>
    </row>
    <row r="174" spans="1:2">
      <c r="A174" s="87" t="s">
        <v>776</v>
      </c>
      <c r="B174" s="24" t="s">
        <v>827</v>
      </c>
    </row>
    <row r="175" spans="1:2">
      <c r="A175" s="87" t="s">
        <v>777</v>
      </c>
      <c r="B175" s="24" t="s">
        <v>827</v>
      </c>
    </row>
    <row r="176" spans="1:2">
      <c r="A176" s="87" t="s">
        <v>778</v>
      </c>
      <c r="B176" s="24" t="s">
        <v>827</v>
      </c>
    </row>
    <row r="177" spans="1:2">
      <c r="A177" s="87" t="s">
        <v>779</v>
      </c>
      <c r="B177" s="24" t="s">
        <v>827</v>
      </c>
    </row>
    <row r="178" spans="1:2">
      <c r="A178" s="87" t="s">
        <v>780</v>
      </c>
      <c r="B178" s="24" t="s">
        <v>827</v>
      </c>
    </row>
    <row r="179" spans="1:2">
      <c r="A179" s="87" t="s">
        <v>781</v>
      </c>
      <c r="B179" s="24" t="s">
        <v>827</v>
      </c>
    </row>
    <row r="180" spans="1:2">
      <c r="A180" s="87" t="s">
        <v>782</v>
      </c>
      <c r="B180" s="24" t="s">
        <v>827</v>
      </c>
    </row>
    <row r="181" spans="1:2">
      <c r="A181" s="87" t="s">
        <v>783</v>
      </c>
      <c r="B181" s="24" t="s">
        <v>827</v>
      </c>
    </row>
    <row r="182" spans="1:2">
      <c r="A182" s="87" t="s">
        <v>784</v>
      </c>
      <c r="B182" s="24" t="s">
        <v>827</v>
      </c>
    </row>
    <row r="183" spans="1:2">
      <c r="A183" s="87" t="s">
        <v>785</v>
      </c>
      <c r="B183" s="24" t="s">
        <v>827</v>
      </c>
    </row>
    <row r="184" spans="1:2">
      <c r="A184" s="87" t="s">
        <v>786</v>
      </c>
      <c r="B184" s="24" t="s">
        <v>827</v>
      </c>
    </row>
    <row r="185" spans="1:2">
      <c r="A185" s="87" t="s">
        <v>787</v>
      </c>
      <c r="B185" s="24" t="s">
        <v>827</v>
      </c>
    </row>
    <row r="186" spans="1:2">
      <c r="A186" s="87" t="s">
        <v>788</v>
      </c>
      <c r="B186" s="24" t="s">
        <v>827</v>
      </c>
    </row>
    <row r="187" spans="1:2">
      <c r="A187" s="87" t="s">
        <v>789</v>
      </c>
      <c r="B187" s="24" t="s">
        <v>827</v>
      </c>
    </row>
    <row r="188" spans="1:2">
      <c r="A188" s="87" t="s">
        <v>790</v>
      </c>
      <c r="B188" s="24" t="s">
        <v>827</v>
      </c>
    </row>
    <row r="189" spans="1:2">
      <c r="A189" s="87" t="s">
        <v>774</v>
      </c>
      <c r="B189" s="24" t="s">
        <v>827</v>
      </c>
    </row>
    <row r="190" spans="1:2">
      <c r="A190" s="87" t="s">
        <v>791</v>
      </c>
      <c r="B190" s="24"/>
    </row>
    <row r="191" spans="1:2">
      <c r="A191" s="87" t="s">
        <v>776</v>
      </c>
      <c r="B191" s="24" t="s">
        <v>827</v>
      </c>
    </row>
    <row r="192" spans="1:2">
      <c r="A192" s="87" t="s">
        <v>777</v>
      </c>
      <c r="B192" s="24" t="s">
        <v>827</v>
      </c>
    </row>
    <row r="193" spans="1:2">
      <c r="A193" s="87" t="s">
        <v>778</v>
      </c>
      <c r="B193" s="24" t="s">
        <v>827</v>
      </c>
    </row>
    <row r="194" spans="1:2">
      <c r="A194" s="87" t="s">
        <v>779</v>
      </c>
      <c r="B194" s="24" t="s">
        <v>827</v>
      </c>
    </row>
    <row r="195" spans="1:2">
      <c r="A195" s="87" t="s">
        <v>780</v>
      </c>
      <c r="B195" s="24" t="s">
        <v>827</v>
      </c>
    </row>
    <row r="196" spans="1:2">
      <c r="A196" s="87" t="s">
        <v>781</v>
      </c>
      <c r="B196" s="24" t="s">
        <v>827</v>
      </c>
    </row>
    <row r="197" spans="1:2">
      <c r="A197" s="87" t="s">
        <v>782</v>
      </c>
      <c r="B197" s="24" t="s">
        <v>827</v>
      </c>
    </row>
    <row r="198" spans="1:2">
      <c r="A198" s="87" t="s">
        <v>783</v>
      </c>
      <c r="B198" s="24" t="s">
        <v>827</v>
      </c>
    </row>
    <row r="199" spans="1:2">
      <c r="A199" s="87" t="s">
        <v>784</v>
      </c>
      <c r="B199" s="24" t="s">
        <v>827</v>
      </c>
    </row>
    <row r="200" spans="1:2">
      <c r="A200" s="87" t="s">
        <v>785</v>
      </c>
      <c r="B200" s="24" t="s">
        <v>827</v>
      </c>
    </row>
    <row r="201" spans="1:2">
      <c r="A201" s="87" t="s">
        <v>786</v>
      </c>
      <c r="B201" s="24" t="s">
        <v>827</v>
      </c>
    </row>
    <row r="202" spans="1:2">
      <c r="A202" s="87" t="s">
        <v>787</v>
      </c>
      <c r="B202" s="24" t="s">
        <v>827</v>
      </c>
    </row>
    <row r="203" spans="1:2">
      <c r="A203" s="87" t="s">
        <v>788</v>
      </c>
      <c r="B203" s="24" t="s">
        <v>827</v>
      </c>
    </row>
    <row r="204" spans="1:2">
      <c r="A204" s="87" t="s">
        <v>789</v>
      </c>
      <c r="B204" s="24" t="s">
        <v>827</v>
      </c>
    </row>
    <row r="205" spans="1:2">
      <c r="A205" s="87" t="s">
        <v>790</v>
      </c>
      <c r="B205" s="24" t="s">
        <v>827</v>
      </c>
    </row>
    <row r="206" spans="1:2">
      <c r="A206" s="87" t="s">
        <v>792</v>
      </c>
      <c r="B206" s="24"/>
    </row>
    <row r="207" spans="1:2">
      <c r="A207" s="87" t="s">
        <v>793</v>
      </c>
      <c r="B207" s="24" t="s">
        <v>827</v>
      </c>
    </row>
    <row r="208" spans="1:2">
      <c r="A208" s="87" t="s">
        <v>794</v>
      </c>
      <c r="B208" s="24" t="s">
        <v>827</v>
      </c>
    </row>
    <row r="209" spans="1:2">
      <c r="A209" s="87" t="s">
        <v>795</v>
      </c>
      <c r="B209" s="24"/>
    </row>
    <row r="210" spans="1:2">
      <c r="A210" s="87" t="s">
        <v>794</v>
      </c>
      <c r="B210" s="24" t="s">
        <v>827</v>
      </c>
    </row>
    <row r="211" spans="1:2">
      <c r="A211" s="87" t="s">
        <v>796</v>
      </c>
      <c r="B211" s="24" t="s">
        <v>827</v>
      </c>
    </row>
    <row r="212" spans="1:2">
      <c r="A212" s="87" t="s">
        <v>796</v>
      </c>
      <c r="B212" s="24" t="s">
        <v>827</v>
      </c>
    </row>
    <row r="213" spans="1:2">
      <c r="A213" s="87" t="s">
        <v>793</v>
      </c>
      <c r="B213" s="24" t="s">
        <v>827</v>
      </c>
    </row>
    <row r="214" spans="1:2">
      <c r="A214" s="87" t="s">
        <v>797</v>
      </c>
      <c r="B214" s="24"/>
    </row>
    <row r="215" spans="1:2">
      <c r="A215" s="87" t="s">
        <v>798</v>
      </c>
      <c r="B215" s="24"/>
    </row>
    <row r="216" spans="1:2">
      <c r="A216" s="87" t="s">
        <v>799</v>
      </c>
      <c r="B216" s="24"/>
    </row>
    <row r="217" spans="1:2">
      <c r="A217" s="87" t="s">
        <v>800</v>
      </c>
      <c r="B217" s="24"/>
    </row>
    <row r="218" spans="1:2">
      <c r="A218" s="87" t="s">
        <v>801</v>
      </c>
      <c r="B218" s="24"/>
    </row>
  </sheetData>
  <customSheetViews>
    <customSheetView guid="{6ED34210-E5EF-43B4-8014-AA1404957290}" hiddenRows="1" state="hidden">
      <selection activeCell="A4" sqref="A4"/>
      <pageMargins left="0.7" right="0.7" top="0.75" bottom="0.75" header="0.3" footer="0.3"/>
    </customSheetView>
    <customSheetView guid="{0C99540D-AED6-46B6-A92B-AE6BDA19C817}" hiddenRows="1">
      <selection activeCell="A4" sqref="A4"/>
      <pageMargins left="0.7" right="0.7" top="0.75" bottom="0.75" header="0.3" footer="0.3"/>
    </customSheetView>
  </customSheetViews>
  <phoneticPr fontId="1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A1:B28"/>
  <sheetViews>
    <sheetView topLeftCell="A2" workbookViewId="0">
      <selection activeCell="D18" sqref="D18"/>
    </sheetView>
  </sheetViews>
  <sheetFormatPr defaultColWidth="8.9140625" defaultRowHeight="13.5"/>
  <cols>
    <col min="1" max="1" width="20.5" style="2" bestFit="1" customWidth="1"/>
    <col min="2" max="2" width="8.9140625" style="2" hidden="1" customWidth="1"/>
    <col min="3" max="16384" width="8.9140625" style="2"/>
  </cols>
  <sheetData>
    <row r="1" spans="1:2" hidden="1">
      <c r="A1" s="38" t="s">
        <v>460</v>
      </c>
      <c r="B1" s="46">
        <v>-1</v>
      </c>
    </row>
    <row r="2" spans="1:2">
      <c r="A2" s="39" t="s">
        <v>595</v>
      </c>
      <c r="B2" s="46" t="s">
        <v>571</v>
      </c>
    </row>
    <row r="3" spans="1:2">
      <c r="A3" s="39" t="s">
        <v>520</v>
      </c>
      <c r="B3" s="46" t="s">
        <v>572</v>
      </c>
    </row>
    <row r="4" spans="1:2">
      <c r="A4" s="39" t="s">
        <v>45</v>
      </c>
      <c r="B4" s="46" t="s">
        <v>573</v>
      </c>
    </row>
    <row r="5" spans="1:2">
      <c r="A5" s="39" t="s">
        <v>521</v>
      </c>
      <c r="B5" s="46" t="s">
        <v>574</v>
      </c>
    </row>
    <row r="6" spans="1:2">
      <c r="A6" s="39" t="s">
        <v>522</v>
      </c>
      <c r="B6" s="46" t="s">
        <v>575</v>
      </c>
    </row>
    <row r="7" spans="1:2">
      <c r="A7" s="39" t="s">
        <v>523</v>
      </c>
      <c r="B7" s="46" t="s">
        <v>576</v>
      </c>
    </row>
    <row r="8" spans="1:2">
      <c r="A8" s="39" t="s">
        <v>524</v>
      </c>
      <c r="B8" s="46" t="s">
        <v>594</v>
      </c>
    </row>
    <row r="9" spans="1:2">
      <c r="A9" s="39" t="s">
        <v>525</v>
      </c>
      <c r="B9" s="46" t="s">
        <v>577</v>
      </c>
    </row>
    <row r="10" spans="1:2">
      <c r="A10" s="39" t="s">
        <v>526</v>
      </c>
      <c r="B10" s="46" t="s">
        <v>578</v>
      </c>
    </row>
    <row r="11" spans="1:2">
      <c r="A11" s="39" t="s">
        <v>527</v>
      </c>
      <c r="B11" s="46" t="s">
        <v>579</v>
      </c>
    </row>
    <row r="12" spans="1:2">
      <c r="A12" s="39" t="s">
        <v>528</v>
      </c>
      <c r="B12" s="46" t="s">
        <v>580</v>
      </c>
    </row>
    <row r="13" spans="1:2">
      <c r="A13" s="39" t="s">
        <v>529</v>
      </c>
      <c r="B13" s="46">
        <v>33</v>
      </c>
    </row>
    <row r="14" spans="1:2">
      <c r="A14" s="39" t="s">
        <v>530</v>
      </c>
      <c r="B14" s="46" t="s">
        <v>581</v>
      </c>
    </row>
    <row r="15" spans="1:2">
      <c r="A15" s="39" t="s">
        <v>531</v>
      </c>
      <c r="B15" s="46" t="s">
        <v>582</v>
      </c>
    </row>
    <row r="16" spans="1:2">
      <c r="A16" s="39" t="s">
        <v>532</v>
      </c>
      <c r="B16" s="46" t="s">
        <v>583</v>
      </c>
    </row>
    <row r="17" spans="1:2">
      <c r="A17" s="40" t="s">
        <v>533</v>
      </c>
      <c r="B17" s="46">
        <v>28</v>
      </c>
    </row>
    <row r="18" spans="1:2">
      <c r="A18" s="39" t="s">
        <v>534</v>
      </c>
      <c r="B18" s="46">
        <v>30</v>
      </c>
    </row>
    <row r="19" spans="1:2">
      <c r="A19" s="39" t="s">
        <v>535</v>
      </c>
      <c r="B19" s="46" t="s">
        <v>584</v>
      </c>
    </row>
    <row r="20" spans="1:2">
      <c r="A20" s="39" t="s">
        <v>536</v>
      </c>
      <c r="B20" s="46" t="s">
        <v>585</v>
      </c>
    </row>
    <row r="21" spans="1:2">
      <c r="A21" s="39" t="s">
        <v>537</v>
      </c>
      <c r="B21" s="46" t="s">
        <v>586</v>
      </c>
    </row>
    <row r="22" spans="1:2">
      <c r="A22" s="39" t="s">
        <v>538</v>
      </c>
      <c r="B22" s="46" t="s">
        <v>587</v>
      </c>
    </row>
    <row r="23" spans="1:2">
      <c r="A23" s="39" t="s">
        <v>539</v>
      </c>
      <c r="B23" s="46" t="s">
        <v>588</v>
      </c>
    </row>
    <row r="24" spans="1:2">
      <c r="A24" s="40" t="s">
        <v>540</v>
      </c>
      <c r="B24" s="46" t="s">
        <v>589</v>
      </c>
    </row>
    <row r="25" spans="1:2">
      <c r="A25" s="39" t="s">
        <v>541</v>
      </c>
      <c r="B25" s="46" t="s">
        <v>590</v>
      </c>
    </row>
    <row r="26" spans="1:2">
      <c r="A26" s="39" t="s">
        <v>542</v>
      </c>
      <c r="B26" s="46" t="s">
        <v>591</v>
      </c>
    </row>
    <row r="27" spans="1:2">
      <c r="A27" s="39" t="s">
        <v>543</v>
      </c>
      <c r="B27" s="46" t="s">
        <v>592</v>
      </c>
    </row>
    <row r="28" spans="1:2">
      <c r="A28" s="39" t="s">
        <v>544</v>
      </c>
      <c r="B28" s="46" t="s">
        <v>593</v>
      </c>
    </row>
  </sheetData>
  <customSheetViews>
    <customSheetView guid="{6ED34210-E5EF-43B4-8014-AA1404957290}" state="hidden">
      <selection activeCell="D30" sqref="D30"/>
      <pageMargins left="0.7" right="0.7" top="0.75" bottom="0.75" header="0.3" footer="0.3"/>
    </customSheetView>
    <customSheetView guid="{0C99540D-AED6-46B6-A92B-AE6BDA19C817}" hiddenRows="1" hiddenColumns="1" topLeftCell="A2">
      <selection activeCell="D18" sqref="D18"/>
      <pageMargins left="0.7" right="0.7" top="0.75" bottom="0.75" header="0.3" footer="0.3"/>
    </customSheetView>
  </customSheetViews>
  <phoneticPr fontId="1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theme="0" tint="-0.499984740745262"/>
  </sheetPr>
  <dimension ref="A1:X109"/>
  <sheetViews>
    <sheetView workbookViewId="0">
      <pane ySplit="1" topLeftCell="A2" activePane="bottomLeft" state="frozen"/>
      <selection pane="bottomLeft" activeCell="D30" sqref="D30"/>
    </sheetView>
  </sheetViews>
  <sheetFormatPr defaultColWidth="8.9140625" defaultRowHeight="13.5"/>
  <cols>
    <col min="1" max="1" width="4.25" style="15" bestFit="1" customWidth="1"/>
    <col min="2" max="2" width="19" style="15" bestFit="1" customWidth="1"/>
    <col min="3" max="3" width="26.83203125" style="16" customWidth="1"/>
    <col min="4" max="4" width="7.4140625" style="15" bestFit="1" customWidth="1"/>
    <col min="5" max="5" width="10.25" style="16" customWidth="1"/>
    <col min="6" max="6" width="24.1640625" style="15" bestFit="1" customWidth="1"/>
    <col min="7" max="7" width="25.08203125" style="15" bestFit="1" customWidth="1"/>
    <col min="8" max="8" width="4.6640625" style="15" customWidth="1"/>
    <col min="9" max="9" width="8.5" style="15" bestFit="1" customWidth="1"/>
    <col min="10" max="14" width="8.9140625" style="15"/>
    <col min="15" max="15" width="11.1640625" style="15" bestFit="1" customWidth="1"/>
    <col min="16" max="16" width="2.75" style="15" bestFit="1" customWidth="1"/>
    <col min="17" max="17" width="20.5" style="15" bestFit="1" customWidth="1"/>
    <col min="18" max="18" width="2.75" style="15" bestFit="1" customWidth="1"/>
    <col min="19" max="19" width="24.33203125" style="15" bestFit="1" customWidth="1"/>
    <col min="20" max="20" width="2.75" style="15" bestFit="1" customWidth="1"/>
    <col min="21" max="21" width="13.58203125" style="15" bestFit="1" customWidth="1"/>
    <col min="22" max="22" width="2.75" style="15" bestFit="1" customWidth="1"/>
    <col min="23" max="16384" width="8.9140625" style="15"/>
  </cols>
  <sheetData>
    <row r="1" spans="1:24">
      <c r="A1" s="22" t="s">
        <v>468</v>
      </c>
      <c r="B1" s="22" t="s">
        <v>469</v>
      </c>
      <c r="C1" s="23" t="s">
        <v>470</v>
      </c>
      <c r="D1" s="22" t="s">
        <v>471</v>
      </c>
      <c r="E1" s="23" t="s">
        <v>478</v>
      </c>
      <c r="F1" s="22" t="s">
        <v>473</v>
      </c>
      <c r="G1" s="22" t="s">
        <v>472</v>
      </c>
      <c r="I1" s="35" t="s">
        <v>546</v>
      </c>
      <c r="J1" s="36">
        <v>1</v>
      </c>
      <c r="K1" s="36" t="s">
        <v>547</v>
      </c>
      <c r="O1" s="15" t="s">
        <v>461</v>
      </c>
      <c r="P1" s="15">
        <v>-1</v>
      </c>
      <c r="Q1" s="60" t="s">
        <v>460</v>
      </c>
      <c r="R1" s="60">
        <v>-1</v>
      </c>
      <c r="S1" s="15" t="s">
        <v>804</v>
      </c>
      <c r="T1" s="15">
        <v>-1</v>
      </c>
      <c r="U1" s="61" t="s">
        <v>461</v>
      </c>
      <c r="V1" s="61">
        <v>-1</v>
      </c>
      <c r="W1" s="15" t="s">
        <v>519</v>
      </c>
      <c r="X1" s="15">
        <v>-1</v>
      </c>
    </row>
    <row r="2" spans="1:24">
      <c r="A2" s="24" t="s">
        <v>480</v>
      </c>
      <c r="B2" s="24" t="s">
        <v>921</v>
      </c>
      <c r="C2" s="25" t="b">
        <v>0</v>
      </c>
      <c r="D2" s="26" t="str">
        <f>IF(C2,"OK","NG")</f>
        <v>NG</v>
      </c>
      <c r="E2" s="37"/>
      <c r="F2" s="27" t="s">
        <v>922</v>
      </c>
      <c r="G2" s="28"/>
      <c r="J2" s="15" t="s">
        <v>518</v>
      </c>
      <c r="O2" s="15" t="s">
        <v>599</v>
      </c>
      <c r="P2" s="15">
        <v>1</v>
      </c>
      <c r="Q2" s="60" t="s">
        <v>601</v>
      </c>
      <c r="R2" s="60">
        <v>1</v>
      </c>
      <c r="U2" s="61" t="s">
        <v>805</v>
      </c>
      <c r="V2" s="61">
        <v>1</v>
      </c>
      <c r="W2" s="15" t="s">
        <v>604</v>
      </c>
      <c r="X2" s="15" t="s">
        <v>825</v>
      </c>
    </row>
    <row r="3" spans="1:24">
      <c r="A3" s="24" t="s">
        <v>480</v>
      </c>
      <c r="B3" s="24" t="s">
        <v>481</v>
      </c>
      <c r="C3" s="25" t="str">
        <f>IF(D3="NG","",DATE('履歴書（提出用）'!W5,'履歴書（提出用）'!Z5,'履歴書（提出用）'!AC5))</f>
        <v/>
      </c>
      <c r="D3" s="26" t="str">
        <f>IF(ISERROR(DATE('履歴書（提出用）'!W5,'履歴書（提出用）'!Z5,'履歴書（提出用）'!AC5)),"NG",IF(E3="NG","NG","OK"))</f>
        <v>NG</v>
      </c>
      <c r="E3" s="18" t="str">
        <f>IF(OR(ISBLANK('履歴書（提出用）'!W5),ISBLANK('履歴書（提出用）'!Z5),ISBLANK('履歴書（提出用）'!AC5)),"NG","OK")</f>
        <v>NG</v>
      </c>
      <c r="F3" s="27" t="s">
        <v>474</v>
      </c>
      <c r="G3" s="28"/>
      <c r="H3" s="14"/>
      <c r="I3" s="14" t="s">
        <v>517</v>
      </c>
      <c r="J3" s="14">
        <f>COUNTIF(D2:D109,"&lt;&gt;OK")</f>
        <v>33</v>
      </c>
      <c r="O3" s="15" t="s">
        <v>600</v>
      </c>
      <c r="P3" s="15">
        <v>2</v>
      </c>
      <c r="Q3" s="60" t="s">
        <v>602</v>
      </c>
      <c r="R3" s="60">
        <v>2</v>
      </c>
      <c r="S3" s="61"/>
      <c r="U3" s="61" t="s">
        <v>806</v>
      </c>
      <c r="V3" s="61">
        <v>2</v>
      </c>
      <c r="W3" s="15" t="s">
        <v>603</v>
      </c>
      <c r="X3" s="15" t="s">
        <v>426</v>
      </c>
    </row>
    <row r="4" spans="1:24">
      <c r="A4" s="24" t="s">
        <v>439</v>
      </c>
      <c r="B4" s="26" t="s">
        <v>400</v>
      </c>
      <c r="C4" s="18" t="str">
        <f>IF(ISBLANK('履歴書（提出用）'!E8),"",'履歴書（提出用）'!E8)</f>
        <v/>
      </c>
      <c r="D4" s="26" t="str">
        <f t="shared" ref="D4:D9" si="0">IF(C4="","NG","OK")</f>
        <v>NG</v>
      </c>
      <c r="E4" s="18"/>
      <c r="F4" s="27" t="s">
        <v>474</v>
      </c>
      <c r="G4" s="27"/>
      <c r="H4" s="14"/>
      <c r="I4" s="14"/>
      <c r="J4" s="14"/>
      <c r="O4" s="104" t="s">
        <v>831</v>
      </c>
      <c r="P4" s="89">
        <v>-1</v>
      </c>
      <c r="W4" s="15" t="s">
        <v>605</v>
      </c>
      <c r="X4" s="15" t="s">
        <v>826</v>
      </c>
    </row>
    <row r="5" spans="1:24">
      <c r="A5" s="24" t="s">
        <v>439</v>
      </c>
      <c r="B5" s="26" t="s">
        <v>401</v>
      </c>
      <c r="C5" s="18" t="str">
        <f>IF(ISBLANK('履歴書（提出用）'!M8),"",'履歴書（提出用）'!M8)</f>
        <v/>
      </c>
      <c r="D5" s="26" t="str">
        <f t="shared" si="0"/>
        <v>NG</v>
      </c>
      <c r="E5" s="18"/>
      <c r="F5" s="27" t="s">
        <v>474</v>
      </c>
      <c r="G5" s="27"/>
      <c r="H5" s="14"/>
      <c r="I5" s="14"/>
      <c r="J5" s="14"/>
      <c r="K5" s="14"/>
      <c r="L5" s="14"/>
      <c r="M5" s="14"/>
    </row>
    <row r="6" spans="1:24">
      <c r="A6" s="24" t="s">
        <v>439</v>
      </c>
      <c r="B6" s="26" t="s">
        <v>402</v>
      </c>
      <c r="C6" s="37" t="str">
        <f>IF(ISBLANK('履歴書（提出用）'!E9),"",'履歴書（提出用）'!E9)</f>
        <v/>
      </c>
      <c r="D6" s="26" t="str">
        <f t="shared" si="0"/>
        <v>NG</v>
      </c>
      <c r="E6" s="18"/>
      <c r="F6" s="27" t="s">
        <v>474</v>
      </c>
      <c r="G6" s="27"/>
      <c r="H6" s="14"/>
      <c r="I6" s="14"/>
      <c r="J6" s="14"/>
      <c r="K6" s="14"/>
      <c r="L6" s="14"/>
      <c r="M6" s="14"/>
      <c r="N6" s="14"/>
      <c r="O6" s="14"/>
    </row>
    <row r="7" spans="1:24">
      <c r="A7" s="24" t="s">
        <v>439</v>
      </c>
      <c r="B7" s="26" t="s">
        <v>403</v>
      </c>
      <c r="C7" s="37" t="str">
        <f>IF(ISBLANK('履歴書（提出用）'!M9),"",'履歴書（提出用）'!M9)</f>
        <v/>
      </c>
      <c r="D7" s="26" t="str">
        <f t="shared" si="0"/>
        <v>NG</v>
      </c>
      <c r="E7" s="18"/>
      <c r="F7" s="27" t="s">
        <v>474</v>
      </c>
      <c r="G7" s="27"/>
      <c r="H7" s="14"/>
      <c r="I7" s="14"/>
      <c r="J7" s="14"/>
      <c r="K7" s="14"/>
      <c r="L7" s="14"/>
      <c r="M7" s="14"/>
      <c r="N7" s="14"/>
      <c r="O7" s="14"/>
    </row>
    <row r="8" spans="1:24">
      <c r="A8" s="24" t="s">
        <v>439</v>
      </c>
      <c r="B8" s="26" t="s">
        <v>404</v>
      </c>
      <c r="C8" s="18" t="str">
        <f>UPPER(ASC('履歴書（提出用）'!E10))</f>
        <v/>
      </c>
      <c r="D8" s="26" t="str">
        <f t="shared" si="0"/>
        <v>NG</v>
      </c>
      <c r="E8" s="18"/>
      <c r="F8" s="27" t="s">
        <v>474</v>
      </c>
      <c r="G8" s="27"/>
      <c r="H8" s="14"/>
      <c r="I8" s="14"/>
      <c r="J8" s="14"/>
      <c r="K8" s="14"/>
      <c r="L8" s="14"/>
      <c r="M8" s="14"/>
      <c r="N8" s="14"/>
      <c r="O8" s="14"/>
    </row>
    <row r="9" spans="1:24">
      <c r="A9" s="24" t="s">
        <v>439</v>
      </c>
      <c r="B9" s="26" t="s">
        <v>405</v>
      </c>
      <c r="C9" s="18" t="str">
        <f>PROPER(ASC('履歴書（提出用）'!M10))</f>
        <v/>
      </c>
      <c r="D9" s="26" t="str">
        <f t="shared" si="0"/>
        <v>NG</v>
      </c>
      <c r="E9" s="18"/>
      <c r="F9" s="27" t="s">
        <v>474</v>
      </c>
      <c r="G9" s="27"/>
      <c r="H9" s="14"/>
      <c r="I9" s="14"/>
      <c r="J9" s="14"/>
      <c r="K9" s="14"/>
      <c r="L9" s="14"/>
      <c r="M9" s="14"/>
      <c r="N9" s="14"/>
      <c r="O9" s="14"/>
    </row>
    <row r="10" spans="1:24">
      <c r="A10" s="24" t="s">
        <v>439</v>
      </c>
      <c r="B10" s="26" t="s">
        <v>4</v>
      </c>
      <c r="C10" s="25" t="str">
        <f>IF(D10="NG","",DATE('履歴書（提出用）'!E11,'履歴書（提出用）'!H11,'履歴書（提出用）'!K11))</f>
        <v/>
      </c>
      <c r="D10" s="26" t="str">
        <f>IF(ISERROR(DATE('履歴書（提出用）'!E11,'履歴書（提出用）'!H11,'履歴書（提出用）'!K11)),"NG",IF(E10="NG","NG","OK"))</f>
        <v>NG</v>
      </c>
      <c r="E10" s="18" t="str">
        <f>IF(OR(ISBLANK('履歴書（提出用）'!E11),ISBLANK('履歴書（提出用）'!H11),ISBLANK('履歴書（提出用）'!K11)),"NG","OK")</f>
        <v>NG</v>
      </c>
      <c r="F10" s="27" t="s">
        <v>474</v>
      </c>
      <c r="G10" s="27"/>
      <c r="H10" s="14"/>
      <c r="I10" s="14"/>
      <c r="J10" s="14"/>
      <c r="K10" s="14"/>
      <c r="L10" s="14"/>
      <c r="M10" s="14"/>
      <c r="N10" s="14"/>
      <c r="O10" s="14"/>
    </row>
    <row r="11" spans="1:24">
      <c r="A11" s="24" t="s">
        <v>439</v>
      </c>
      <c r="B11" s="26" t="s">
        <v>6</v>
      </c>
      <c r="C11" s="18" t="str">
        <f>IF(VLOOKUP('履歴書（提出用）'!S11,O1:P4,2,FALSE)=-1,"",VLOOKUP('履歴書（提出用）'!S11,O1:P3,2,FALSE))</f>
        <v/>
      </c>
      <c r="D11" s="26" t="str">
        <f>IF(C11="","NG","OK")</f>
        <v>NG</v>
      </c>
      <c r="E11" s="18"/>
      <c r="F11" s="27" t="s">
        <v>474</v>
      </c>
      <c r="G11" s="27"/>
      <c r="H11" s="14"/>
      <c r="I11" s="14"/>
      <c r="J11" s="14"/>
      <c r="K11" s="14"/>
      <c r="L11" s="14"/>
      <c r="M11" s="14"/>
      <c r="N11" s="14"/>
      <c r="O11" s="14"/>
    </row>
    <row r="12" spans="1:24">
      <c r="A12" s="24" t="s">
        <v>439</v>
      </c>
      <c r="B12" s="26" t="s">
        <v>20</v>
      </c>
      <c r="C12" s="18" t="str">
        <f>IF(ISBLANK('履歴書（提出用）'!W7),"",'履歴書（提出用）'!W7)</f>
        <v/>
      </c>
      <c r="D12" s="26" t="str">
        <f>IF(C12="","NG","OK")</f>
        <v>NG</v>
      </c>
      <c r="E12" s="18">
        <f>IF(D12="OK",IF(COUNTIF(C12,"*日本*"),1,2),0)</f>
        <v>0</v>
      </c>
      <c r="F12" s="27" t="s">
        <v>474</v>
      </c>
      <c r="G12" s="27" t="s">
        <v>479</v>
      </c>
      <c r="H12" s="14"/>
      <c r="I12" s="14"/>
      <c r="J12" s="14"/>
      <c r="K12" s="14"/>
      <c r="L12" s="14"/>
      <c r="M12" s="14"/>
      <c r="N12" s="14"/>
      <c r="O12" s="14"/>
    </row>
    <row r="13" spans="1:24">
      <c r="A13" s="24" t="s">
        <v>439</v>
      </c>
      <c r="B13" s="26" t="s">
        <v>13</v>
      </c>
      <c r="C13" s="18" t="str">
        <f>ASC('履歴書（提出用）'!W8)</f>
        <v/>
      </c>
      <c r="D13" s="26" t="str">
        <f>IF(AND(C13="",C14=""),"NG","OK")</f>
        <v>NG</v>
      </c>
      <c r="E13" s="18"/>
      <c r="F13" s="27" t="s">
        <v>474</v>
      </c>
      <c r="G13" s="27"/>
      <c r="H13" s="14"/>
      <c r="I13" s="14"/>
      <c r="J13" s="14"/>
      <c r="K13" s="14"/>
      <c r="L13" s="14"/>
      <c r="M13" s="14"/>
      <c r="N13" s="14"/>
      <c r="O13" s="14"/>
    </row>
    <row r="14" spans="1:24">
      <c r="A14" s="24" t="s">
        <v>439</v>
      </c>
      <c r="B14" s="26" t="s">
        <v>14</v>
      </c>
      <c r="C14" s="18" t="str">
        <f>ASC('履歴書（提出用）'!W9)</f>
        <v/>
      </c>
      <c r="D14" s="26" t="str">
        <f>IF(AND(C13="",C14=""),"NG","OK")</f>
        <v>NG</v>
      </c>
      <c r="E14" s="18"/>
      <c r="F14" s="27" t="s">
        <v>474</v>
      </c>
      <c r="G14" s="27"/>
      <c r="H14" s="14"/>
      <c r="I14" s="14"/>
      <c r="J14" s="14"/>
      <c r="K14" s="14"/>
      <c r="L14" s="14"/>
      <c r="M14" s="14"/>
      <c r="N14" s="14"/>
      <c r="O14" s="14"/>
    </row>
    <row r="15" spans="1:24">
      <c r="A15" s="24" t="s">
        <v>439</v>
      </c>
      <c r="B15" s="26" t="s">
        <v>392</v>
      </c>
      <c r="C15" s="29" t="str">
        <f>IF(LEN(TRIM('履歴書（提出用）'!F12))=7,LEFT(ASC(TRIM('履歴書（提出用）'!F12)),3)&amp;"-"&amp;RIGHT(ASC(TRIM('履歴書（提出用）'!F12)),4),ASC(TRIM('履歴書（提出用）'!F12)))</f>
        <v/>
      </c>
      <c r="D15" s="26" t="str">
        <f>IF(C15="","NG","OK")</f>
        <v>NG</v>
      </c>
      <c r="E15" s="18"/>
      <c r="F15" s="27" t="s">
        <v>474</v>
      </c>
      <c r="G15" s="27"/>
      <c r="H15" s="14"/>
      <c r="I15" s="14"/>
      <c r="J15" s="14"/>
      <c r="K15" s="14"/>
      <c r="L15" s="14"/>
      <c r="M15" s="14"/>
      <c r="N15" s="14"/>
      <c r="O15" s="14"/>
    </row>
    <row r="16" spans="1:24">
      <c r="A16" s="24" t="s">
        <v>439</v>
      </c>
      <c r="B16" s="26" t="s">
        <v>15</v>
      </c>
      <c r="C16" s="29" t="str">
        <f>IF(ISBLANK('履歴書（提出用）'!E13),"",'履歴書（提出用）'!E13)</f>
        <v/>
      </c>
      <c r="D16" s="26" t="str">
        <f>IF(C16="","NG","OK")</f>
        <v>NG</v>
      </c>
      <c r="E16" s="18"/>
      <c r="F16" s="27" t="s">
        <v>474</v>
      </c>
      <c r="G16" s="27"/>
      <c r="H16" s="14"/>
      <c r="I16" s="14"/>
      <c r="J16" s="14"/>
      <c r="K16" s="14"/>
      <c r="L16" s="14"/>
      <c r="M16" s="14"/>
      <c r="N16" s="14"/>
      <c r="O16" s="14"/>
    </row>
    <row r="17" spans="1:15">
      <c r="A17" s="24" t="s">
        <v>439</v>
      </c>
      <c r="B17" s="26" t="s">
        <v>17</v>
      </c>
      <c r="C17" s="29" t="str">
        <f>IF(ISBLANK('履歴書（提出用）'!E14),"",'履歴書（提出用）'!E14)</f>
        <v/>
      </c>
      <c r="D17" s="26" t="str">
        <f>IF(C17="","NG",IF(COUNTIF(C17,"*@*"),"OK","NG"))</f>
        <v>NG</v>
      </c>
      <c r="E17" s="18"/>
      <c r="F17" s="27" t="s">
        <v>475</v>
      </c>
      <c r="G17" s="27"/>
      <c r="H17" s="13"/>
      <c r="I17" s="14"/>
      <c r="J17" s="14"/>
      <c r="K17" s="14"/>
      <c r="L17" s="14"/>
      <c r="M17" s="14"/>
      <c r="N17" s="14"/>
      <c r="O17" s="14"/>
    </row>
    <row r="18" spans="1:15">
      <c r="A18" s="24" t="s">
        <v>439</v>
      </c>
      <c r="B18" s="26" t="s">
        <v>12</v>
      </c>
      <c r="C18" s="29" t="str">
        <f>IF(ISBLANK('履歴書（提出用）'!U11),"",'履歴書（提出用）'!U11)</f>
        <v/>
      </c>
      <c r="D18" s="30" t="s">
        <v>477</v>
      </c>
      <c r="E18" s="31"/>
      <c r="F18" s="30" t="s">
        <v>476</v>
      </c>
      <c r="G18" s="26"/>
      <c r="H18" s="14"/>
      <c r="I18" s="14"/>
      <c r="J18" s="14"/>
      <c r="K18" s="14"/>
      <c r="L18" s="14"/>
      <c r="M18" s="14"/>
      <c r="N18" s="14"/>
      <c r="O18" s="14"/>
    </row>
    <row r="19" spans="1:15">
      <c r="A19" s="24" t="s">
        <v>439</v>
      </c>
      <c r="B19" s="26" t="s">
        <v>21</v>
      </c>
      <c r="C19" s="29" t="str">
        <f>IF(VLOOKUP('履歴書（提出用）'!AA12,Q1:R3,2,FALSE)=-1,"",VLOOKUP('履歴書（提出用）'!AA12,Q1:R3,2,FALSE))</f>
        <v/>
      </c>
      <c r="D19" s="26" t="str">
        <f>IF(E19="Check",IF(C19="","NG","OK"),"OK")</f>
        <v>OK</v>
      </c>
      <c r="E19" s="18" t="str">
        <f>IF(E12=2,"Check","No-Check")</f>
        <v>No-Check</v>
      </c>
      <c r="F19" s="27" t="s">
        <v>474</v>
      </c>
      <c r="G19" s="26" t="s">
        <v>498</v>
      </c>
      <c r="H19" s="14"/>
      <c r="I19" s="14"/>
      <c r="J19" s="14"/>
      <c r="K19" s="14"/>
      <c r="L19" s="14"/>
      <c r="M19" s="14"/>
      <c r="N19" s="14"/>
      <c r="O19" s="14"/>
    </row>
    <row r="20" spans="1:15">
      <c r="A20" s="24" t="s">
        <v>439</v>
      </c>
      <c r="B20" s="26" t="s">
        <v>18</v>
      </c>
      <c r="C20" s="29" t="str">
        <f>IF('履歴書（提出用）'!Y13=$Q$1,"",'履歴書（提出用）'!Y13)</f>
        <v/>
      </c>
      <c r="D20" s="26" t="str">
        <f>IF(E19="Check",IF(C20="","NG","OK"),"OK")</f>
        <v>OK</v>
      </c>
      <c r="E20" s="18"/>
      <c r="F20" s="27" t="s">
        <v>474</v>
      </c>
      <c r="G20" s="26" t="s">
        <v>498</v>
      </c>
      <c r="H20" s="14"/>
      <c r="I20" s="14"/>
      <c r="J20" s="14"/>
    </row>
    <row r="21" spans="1:15">
      <c r="A21" s="24" t="s">
        <v>439</v>
      </c>
      <c r="B21" s="26" t="s">
        <v>19</v>
      </c>
      <c r="C21" s="25" t="str">
        <f>IF(E19="Check",IF(D21="NG","",DATE('履歴書（提出用）'!Y14,'履歴書（提出用）'!AB14,'履歴書（提出用）'!AE14)),"")</f>
        <v/>
      </c>
      <c r="D21" s="26" t="str">
        <f>IF(E19="Check",IF(ISERROR(DATE('履歴書（提出用）'!Y14,'履歴書（提出用）'!AB14,'履歴書（提出用）'!AE14)),"NG",IF(E21="NG","NG","OK")),"OK")</f>
        <v>OK</v>
      </c>
      <c r="E21" s="18" t="str">
        <f>IF(AND(E19="Check",OR(ISBLANK('履歴書（提出用）'!Y14),ISBLANK('履歴書（提出用）'!AB14),ISBLANK('履歴書（提出用）'!AE14))),"NG","OK")</f>
        <v>OK</v>
      </c>
      <c r="F21" s="27" t="s">
        <v>474</v>
      </c>
      <c r="G21" s="26" t="s">
        <v>498</v>
      </c>
      <c r="H21" s="14"/>
      <c r="I21" s="14"/>
      <c r="J21" s="14"/>
    </row>
    <row r="22" spans="1:15">
      <c r="A22" s="24" t="s">
        <v>442</v>
      </c>
      <c r="B22" s="24" t="s">
        <v>397</v>
      </c>
      <c r="C22" s="29" t="str">
        <f>IF('履歴書（提出用）'!E17=$O$1,"",'履歴書（提出用）'!E17)</f>
        <v/>
      </c>
      <c r="D22" s="26" t="str">
        <f>IF(C22="","NG","OK")</f>
        <v>NG</v>
      </c>
      <c r="E22" s="17"/>
      <c r="F22" s="27" t="s">
        <v>474</v>
      </c>
      <c r="G22" s="24"/>
    </row>
    <row r="23" spans="1:15">
      <c r="A23" s="24" t="s">
        <v>442</v>
      </c>
      <c r="B23" s="24" t="s">
        <v>41</v>
      </c>
      <c r="C23" s="29" t="str">
        <f>IF(ISBLANK('履歴書（提出用）'!E18),"",'履歴書（提出用）'!E18)</f>
        <v/>
      </c>
      <c r="D23" s="26" t="str">
        <f>IF(C23="","NG","OK")</f>
        <v>NG</v>
      </c>
      <c r="E23" s="17"/>
      <c r="F23" s="27" t="s">
        <v>474</v>
      </c>
      <c r="G23" s="24"/>
    </row>
    <row r="24" spans="1:15">
      <c r="A24" s="24" t="s">
        <v>442</v>
      </c>
      <c r="B24" s="24" t="s">
        <v>399</v>
      </c>
      <c r="C24" s="29" t="str">
        <f>IF(ISBLANK('履歴書（提出用）'!H19),"",'履歴書（提出用）'!H19)</f>
        <v/>
      </c>
      <c r="D24" s="26" t="str">
        <f t="shared" ref="D24:D25" si="1">IF(C24="","NG","OK")</f>
        <v>NG</v>
      </c>
      <c r="E24" s="17"/>
      <c r="F24" s="27" t="s">
        <v>474</v>
      </c>
      <c r="G24" s="24"/>
    </row>
    <row r="25" spans="1:15">
      <c r="A25" s="24" t="s">
        <v>442</v>
      </c>
      <c r="B25" s="24" t="s">
        <v>398</v>
      </c>
      <c r="C25" s="29" t="str">
        <f>IF(ISBLANK('履歴書（提出用）'!W19),"",'履歴書（提出用）'!W19)</f>
        <v/>
      </c>
      <c r="D25" s="26" t="str">
        <f t="shared" si="1"/>
        <v>NG</v>
      </c>
      <c r="E25" s="17"/>
      <c r="F25" s="27" t="s">
        <v>474</v>
      </c>
      <c r="G25" s="24"/>
    </row>
    <row r="26" spans="1:15">
      <c r="A26" s="28" t="s">
        <v>440</v>
      </c>
      <c r="B26" s="26" t="s">
        <v>406</v>
      </c>
      <c r="C26" s="29" t="str">
        <f>IF(ISBLANK('履歴書（提出用）'!E22),"",'履歴書（提出用）'!E22)</f>
        <v/>
      </c>
      <c r="D26" s="26" t="str">
        <f>IF(C26="","NG","OK")</f>
        <v>NG</v>
      </c>
      <c r="E26" s="18"/>
      <c r="F26" s="27" t="s">
        <v>474</v>
      </c>
      <c r="G26" s="27"/>
      <c r="H26" s="14"/>
      <c r="I26" s="14"/>
      <c r="J26" s="14"/>
    </row>
    <row r="27" spans="1:15">
      <c r="A27" s="28" t="s">
        <v>440</v>
      </c>
      <c r="B27" s="26" t="s">
        <v>408</v>
      </c>
      <c r="C27" s="29" t="str">
        <f>IF(OR(ISBLANK('履歴書（提出用）'!X22),ISBLANK('履歴書（提出用）'!AA22)),"",'履歴書（提出用）'!X22&amp;"/"&amp;TEXT('履歴書（提出用）'!AA22,"00"))</f>
        <v/>
      </c>
      <c r="D27" s="26" t="str">
        <f>IF(C27="","NG","OK")</f>
        <v>NG</v>
      </c>
      <c r="E27" s="18"/>
      <c r="F27" s="27" t="s">
        <v>474</v>
      </c>
      <c r="G27" s="27"/>
      <c r="H27" s="14"/>
      <c r="I27" s="14"/>
      <c r="J27" s="14"/>
    </row>
    <row r="28" spans="1:15">
      <c r="A28" s="28" t="s">
        <v>440</v>
      </c>
      <c r="B28" s="26" t="s">
        <v>407</v>
      </c>
      <c r="C28" s="29" t="str">
        <f>IF(OR(ISBLANK('履歴書（提出用）'!X23),ISBLANK('履歴書（提出用）'!AA23)),"",'履歴書（提出用）'!X23&amp;"/"&amp;TEXT('履歴書（提出用）'!AA23,"00"))</f>
        <v/>
      </c>
      <c r="D28" s="26" t="str">
        <f>IF(C28="","NG","OK")</f>
        <v>NG</v>
      </c>
      <c r="E28" s="18" t="str">
        <f>IF(C27&gt;C28,"NG","OK")</f>
        <v>OK</v>
      </c>
      <c r="F28" s="27" t="s">
        <v>548</v>
      </c>
      <c r="G28" s="27"/>
      <c r="H28" s="14"/>
      <c r="I28" s="14"/>
      <c r="J28" s="14"/>
    </row>
    <row r="29" spans="1:15">
      <c r="A29" s="28" t="s">
        <v>440</v>
      </c>
      <c r="B29" s="26" t="s">
        <v>409</v>
      </c>
      <c r="C29" s="29" t="str">
        <f>'履歴書（提出用）'!AD22</f>
        <v>入学</v>
      </c>
      <c r="D29" s="26" t="str">
        <f t="shared" ref="D29:D30" si="2">IF(C29="選択してください","NG","OK")</f>
        <v>OK</v>
      </c>
      <c r="E29" s="18"/>
      <c r="F29" s="27" t="s">
        <v>474</v>
      </c>
      <c r="G29" s="27"/>
      <c r="H29" s="14"/>
      <c r="I29" s="14"/>
      <c r="J29" s="14"/>
    </row>
    <row r="30" spans="1:15">
      <c r="A30" s="28" t="s">
        <v>440</v>
      </c>
      <c r="B30" s="26" t="s">
        <v>410</v>
      </c>
      <c r="C30" s="29" t="str">
        <f>'履歴書（提出用）'!AD23</f>
        <v>卒業</v>
      </c>
      <c r="D30" s="26" t="str">
        <f t="shared" si="2"/>
        <v>OK</v>
      </c>
      <c r="E30" s="18"/>
      <c r="F30" s="27" t="s">
        <v>474</v>
      </c>
      <c r="G30" s="27"/>
      <c r="H30" s="14"/>
      <c r="I30" s="14"/>
      <c r="J30" s="14"/>
    </row>
    <row r="31" spans="1:15">
      <c r="A31" s="28" t="s">
        <v>440</v>
      </c>
      <c r="B31" s="26" t="s">
        <v>427</v>
      </c>
      <c r="C31" s="29" t="str">
        <f>IF(ISBLANK('履歴書（提出用）'!E24),"",'履歴書（提出用）'!E24)</f>
        <v/>
      </c>
      <c r="D31" s="26" t="str">
        <f t="shared" ref="D31:D36" si="3">IF(C31="","NG","OK")</f>
        <v>NG</v>
      </c>
      <c r="E31" s="18"/>
      <c r="F31" s="27" t="s">
        <v>474</v>
      </c>
      <c r="G31" s="27"/>
      <c r="H31" s="14"/>
      <c r="I31" s="14"/>
      <c r="J31" s="14"/>
    </row>
    <row r="32" spans="1:15">
      <c r="A32" s="28" t="s">
        <v>440</v>
      </c>
      <c r="B32" s="26" t="s">
        <v>428</v>
      </c>
      <c r="C32" s="29" t="str">
        <f>IF(ISBLANK('履歴書（提出用）'!E25),"",'履歴書（提出用）'!E25)</f>
        <v/>
      </c>
      <c r="D32" s="26" t="str">
        <f t="shared" si="3"/>
        <v>NG</v>
      </c>
      <c r="E32" s="18"/>
      <c r="F32" s="27" t="s">
        <v>474</v>
      </c>
      <c r="G32" s="27"/>
      <c r="H32" s="14"/>
      <c r="I32" s="14"/>
      <c r="J32" s="14"/>
    </row>
    <row r="33" spans="1:10">
      <c r="A33" s="28" t="s">
        <v>440</v>
      </c>
      <c r="B33" s="26" t="s">
        <v>429</v>
      </c>
      <c r="C33" s="29" t="str">
        <f>IF(OR(ISBLANK('履歴書（提出用）'!X24),ISBLANK('履歴書（提出用）'!AA24)),"",'履歴書（提出用）'!X24&amp;"/"&amp;TEXT('履歴書（提出用）'!AA24,"00"))</f>
        <v/>
      </c>
      <c r="D33" s="26" t="str">
        <f t="shared" si="3"/>
        <v>NG</v>
      </c>
      <c r="E33" s="18"/>
      <c r="F33" s="27" t="s">
        <v>474</v>
      </c>
      <c r="G33" s="27"/>
      <c r="H33" s="14"/>
      <c r="I33" s="14"/>
      <c r="J33" s="14"/>
    </row>
    <row r="34" spans="1:10">
      <c r="A34" s="28" t="s">
        <v>440</v>
      </c>
      <c r="B34" s="26" t="s">
        <v>430</v>
      </c>
      <c r="C34" s="29" t="str">
        <f>IF(OR(ISBLANK('履歴書（提出用）'!X25),ISBLANK('履歴書（提出用）'!AA25)),"",'履歴書（提出用）'!X25&amp;"/"&amp;TEXT('履歴書（提出用）'!AA25,"00"))</f>
        <v/>
      </c>
      <c r="D34" s="26" t="str">
        <f t="shared" si="3"/>
        <v>NG</v>
      </c>
      <c r="E34" s="37" t="str">
        <f>IF(C33&gt;C34,"NG","OK")</f>
        <v>OK</v>
      </c>
      <c r="F34" s="27" t="s">
        <v>548</v>
      </c>
      <c r="G34" s="27"/>
      <c r="H34" s="14"/>
      <c r="I34" s="14"/>
      <c r="J34" s="14"/>
    </row>
    <row r="35" spans="1:10">
      <c r="A35" s="28" t="s">
        <v>440</v>
      </c>
      <c r="B35" s="26" t="s">
        <v>431</v>
      </c>
      <c r="C35" s="29" t="str">
        <f>IF('履歴書（提出用）'!AD24=$O$1,"",'履歴書（提出用）'!AD24)</f>
        <v/>
      </c>
      <c r="D35" s="26" t="str">
        <f t="shared" si="3"/>
        <v>NG</v>
      </c>
      <c r="E35" s="18"/>
      <c r="F35" s="27" t="s">
        <v>474</v>
      </c>
      <c r="G35" s="27"/>
      <c r="H35" s="14"/>
      <c r="I35" s="14"/>
      <c r="J35" s="14"/>
    </row>
    <row r="36" spans="1:10">
      <c r="A36" s="28" t="s">
        <v>440</v>
      </c>
      <c r="B36" s="26" t="s">
        <v>432</v>
      </c>
      <c r="C36" s="29" t="str">
        <f>IF('履歴書（提出用）'!AD25=$O$1,"",'履歴書（提出用）'!AD25)</f>
        <v/>
      </c>
      <c r="D36" s="26" t="str">
        <f t="shared" si="3"/>
        <v>NG</v>
      </c>
      <c r="E36" s="18"/>
      <c r="F36" s="27" t="s">
        <v>474</v>
      </c>
      <c r="G36" s="27"/>
      <c r="H36" s="14"/>
      <c r="I36" s="14"/>
      <c r="J36" s="14"/>
    </row>
    <row r="37" spans="1:10">
      <c r="A37" s="28" t="s">
        <v>440</v>
      </c>
      <c r="B37" s="26" t="str">
        <f>IF('履歴書（提出用）'!B26=$W$1,"",VLOOKUP('履歴書（提出用）'!B26,W:X,2,FALSE))</f>
        <v/>
      </c>
      <c r="C37" s="29" t="str">
        <f>IF(ISBLANK('履歴書（提出用）'!E26),"",'履歴書（提出用）'!E26)</f>
        <v/>
      </c>
      <c r="D37" s="30" t="s">
        <v>477</v>
      </c>
      <c r="E37" s="31" t="str">
        <f>IF(C37="","No-Check","Check")</f>
        <v>No-Check</v>
      </c>
      <c r="F37" s="30" t="s">
        <v>476</v>
      </c>
      <c r="G37" s="27" t="s">
        <v>499</v>
      </c>
      <c r="H37" s="14"/>
      <c r="I37" s="14"/>
      <c r="J37" s="14"/>
    </row>
    <row r="38" spans="1:10">
      <c r="A38" s="28" t="s">
        <v>440</v>
      </c>
      <c r="B38" s="26" t="s">
        <v>411</v>
      </c>
      <c r="C38" s="29" t="str">
        <f>IF(ISBLANK('履歴書（提出用）'!E27),"",'履歴書（提出用）'!E27)</f>
        <v/>
      </c>
      <c r="D38" s="26" t="str">
        <f>IF(E37="Check",IF(C38="","NG","OK"),"OK")</f>
        <v>OK</v>
      </c>
      <c r="E38" s="18"/>
      <c r="F38" s="27" t="s">
        <v>474</v>
      </c>
      <c r="G38" s="27"/>
      <c r="H38" s="14"/>
      <c r="I38" s="14"/>
      <c r="J38" s="14"/>
    </row>
    <row r="39" spans="1:10">
      <c r="A39" s="28" t="s">
        <v>440</v>
      </c>
      <c r="B39" s="26" t="s">
        <v>412</v>
      </c>
      <c r="C39" s="29" t="str">
        <f>IF(OR(ISBLANK('履歴書（提出用）'!X26),ISBLANK('履歴書（提出用）'!AA26)),"",'履歴書（提出用）'!X26&amp;"/"&amp;TEXT('履歴書（提出用）'!AA26,"00"))</f>
        <v/>
      </c>
      <c r="D39" s="26" t="str">
        <f>IF(E37="Check",IF(C39="","NG","OK"),"OK")</f>
        <v>OK</v>
      </c>
      <c r="E39" s="18"/>
      <c r="F39" s="27" t="s">
        <v>474</v>
      </c>
      <c r="G39" s="27"/>
      <c r="H39" s="14"/>
      <c r="I39" s="14"/>
      <c r="J39" s="14"/>
    </row>
    <row r="40" spans="1:10">
      <c r="A40" s="28" t="s">
        <v>440</v>
      </c>
      <c r="B40" s="26" t="s">
        <v>413</v>
      </c>
      <c r="C40" s="29" t="str">
        <f>IF(OR(ISBLANK('履歴書（提出用）'!X27),ISBLANK('履歴書（提出用）'!AA27)),"",'履歴書（提出用）'!X27&amp;"/"&amp;TEXT('履歴書（提出用）'!AA27,"00"))</f>
        <v/>
      </c>
      <c r="D40" s="26" t="str">
        <f>IF(E37="Check",IF(C40="","NG","OK"),"OK")</f>
        <v>OK</v>
      </c>
      <c r="E40" s="37" t="str">
        <f>IF(E37="Check",IF(C39&gt;C40,"NG","OK"),"OK")</f>
        <v>OK</v>
      </c>
      <c r="F40" s="27" t="s">
        <v>548</v>
      </c>
      <c r="G40" s="27"/>
      <c r="H40" s="14"/>
      <c r="I40" s="14"/>
      <c r="J40" s="14"/>
    </row>
    <row r="41" spans="1:10">
      <c r="A41" s="28" t="s">
        <v>440</v>
      </c>
      <c r="B41" s="26" t="s">
        <v>414</v>
      </c>
      <c r="C41" s="29" t="str">
        <f>IF('履歴書（提出用）'!AD26=$O$1,"",'履歴書（提出用）'!AD26)</f>
        <v/>
      </c>
      <c r="D41" s="26" t="str">
        <f>IF(E37="Check",IF(C41="","NG","OK"),"OK")</f>
        <v>OK</v>
      </c>
      <c r="E41" s="18"/>
      <c r="F41" s="27" t="s">
        <v>474</v>
      </c>
      <c r="G41" s="27"/>
      <c r="H41" s="14"/>
      <c r="I41" s="14"/>
      <c r="J41" s="14"/>
    </row>
    <row r="42" spans="1:10">
      <c r="A42" s="28" t="s">
        <v>440</v>
      </c>
      <c r="B42" s="26" t="s">
        <v>415</v>
      </c>
      <c r="C42" s="29" t="str">
        <f>IF('履歴書（提出用）'!AD27=$O$1,"",'履歴書（提出用）'!AD27)</f>
        <v/>
      </c>
      <c r="D42" s="26" t="str">
        <f>IF(E37="Check",IF(C42="","NG","OK"),"OK")</f>
        <v>OK</v>
      </c>
      <c r="E42" s="37"/>
      <c r="F42" s="27" t="s">
        <v>474</v>
      </c>
      <c r="G42" s="27"/>
      <c r="H42" s="14"/>
      <c r="I42" s="14"/>
      <c r="J42" s="14"/>
    </row>
    <row r="43" spans="1:10">
      <c r="A43" s="28" t="s">
        <v>440</v>
      </c>
      <c r="B43" s="26" t="str">
        <f>IF('履歴書（提出用）'!B28=$W$1,"",VLOOKUP('履歴書（提出用）'!B28,W:X,2,FALSE))</f>
        <v/>
      </c>
      <c r="C43" s="29" t="str">
        <f>IF(ISBLANK('履歴書（提出用）'!E28),"",'履歴書（提出用）'!E28)</f>
        <v/>
      </c>
      <c r="D43" s="30" t="s">
        <v>477</v>
      </c>
      <c r="E43" s="31" t="str">
        <f>IF(C43="","No-Check","Check")</f>
        <v>No-Check</v>
      </c>
      <c r="F43" s="30" t="s">
        <v>476</v>
      </c>
      <c r="G43" s="27" t="s">
        <v>500</v>
      </c>
      <c r="H43" s="14"/>
      <c r="I43" s="14"/>
      <c r="J43" s="14"/>
    </row>
    <row r="44" spans="1:10">
      <c r="A44" s="28" t="s">
        <v>440</v>
      </c>
      <c r="B44" s="26" t="s">
        <v>416</v>
      </c>
      <c r="C44" s="29" t="str">
        <f>IF(ISBLANK('履歴書（提出用）'!E29),"",'履歴書（提出用）'!E29)</f>
        <v/>
      </c>
      <c r="D44" s="26" t="str">
        <f>IF(E43="Check",IF(C44="","NG","OK"),"OK")</f>
        <v>OK</v>
      </c>
      <c r="E44" s="18"/>
      <c r="F44" s="27" t="s">
        <v>474</v>
      </c>
      <c r="G44" s="27"/>
      <c r="H44" s="14"/>
      <c r="I44" s="14"/>
      <c r="J44" s="14"/>
    </row>
    <row r="45" spans="1:10">
      <c r="A45" s="28" t="s">
        <v>440</v>
      </c>
      <c r="B45" s="26" t="s">
        <v>417</v>
      </c>
      <c r="C45" s="29" t="str">
        <f>IF(OR(ISBLANK('履歴書（提出用）'!X28),ISBLANK('履歴書（提出用）'!AA28)),"",'履歴書（提出用）'!X28&amp;"/"&amp;TEXT('履歴書（提出用）'!AA28,"00"))</f>
        <v/>
      </c>
      <c r="D45" s="26" t="str">
        <f>IF(E43="Check",IF(C45="","NG","OK"),"OK")</f>
        <v>OK</v>
      </c>
      <c r="E45" s="18"/>
      <c r="F45" s="27" t="s">
        <v>474</v>
      </c>
      <c r="G45" s="27"/>
      <c r="H45" s="14"/>
      <c r="I45" s="14"/>
      <c r="J45" s="14"/>
    </row>
    <row r="46" spans="1:10">
      <c r="A46" s="28" t="s">
        <v>440</v>
      </c>
      <c r="B46" s="26" t="s">
        <v>418</v>
      </c>
      <c r="C46" s="29" t="str">
        <f>IF(OR(ISBLANK('履歴書（提出用）'!X29),ISBLANK('履歴書（提出用）'!AA29)),"",'履歴書（提出用）'!X29&amp;"/"&amp;TEXT('履歴書（提出用）'!AA29,"00"))</f>
        <v/>
      </c>
      <c r="D46" s="26" t="str">
        <f>IF(E43="Check",IF(C46="","NG","OK"),"OK")</f>
        <v>OK</v>
      </c>
      <c r="E46" s="37" t="str">
        <f>IF(E43="Check",IF(C45&gt;C46,"NG","OK"),"OK")</f>
        <v>OK</v>
      </c>
      <c r="F46" s="27" t="s">
        <v>548</v>
      </c>
      <c r="G46" s="27"/>
      <c r="H46" s="14"/>
      <c r="I46" s="14"/>
      <c r="J46" s="14"/>
    </row>
    <row r="47" spans="1:10">
      <c r="A47" s="28" t="s">
        <v>440</v>
      </c>
      <c r="B47" s="26" t="s">
        <v>419</v>
      </c>
      <c r="C47" s="29" t="str">
        <f>IF('履歴書（提出用）'!AD28=$O$1,"",'履歴書（提出用）'!AD28)</f>
        <v/>
      </c>
      <c r="D47" s="26" t="str">
        <f>IF(E43="Check",IF(C47="","NG","OK"),"OK")</f>
        <v>OK</v>
      </c>
      <c r="E47" s="18"/>
      <c r="F47" s="27" t="s">
        <v>474</v>
      </c>
      <c r="G47" s="27"/>
      <c r="H47" s="14"/>
      <c r="I47" s="14"/>
      <c r="J47" s="14"/>
    </row>
    <row r="48" spans="1:10">
      <c r="A48" s="28" t="s">
        <v>440</v>
      </c>
      <c r="B48" s="26" t="s">
        <v>420</v>
      </c>
      <c r="C48" s="29" t="str">
        <f>IF('履歴書（提出用）'!AD29=$O$1,"",'履歴書（提出用）'!AD29)</f>
        <v/>
      </c>
      <c r="D48" s="26" t="str">
        <f>IF(E43="Check",IF(C48="","NG","OK"),"OK")</f>
        <v>OK</v>
      </c>
      <c r="E48" s="37"/>
      <c r="F48" s="27" t="s">
        <v>474</v>
      </c>
      <c r="G48" s="27"/>
      <c r="H48" s="14"/>
      <c r="I48" s="14"/>
      <c r="J48" s="14"/>
    </row>
    <row r="49" spans="1:10">
      <c r="A49" s="28" t="s">
        <v>440</v>
      </c>
      <c r="B49" s="26" t="s">
        <v>426</v>
      </c>
      <c r="C49" s="29" t="str">
        <f>IF(ISBLANK('履歴書（提出用）'!E30),"",'履歴書（提出用）'!E30)</f>
        <v/>
      </c>
      <c r="D49" s="30" t="s">
        <v>477</v>
      </c>
      <c r="E49" s="31" t="str">
        <f>IF(C49="","No-Check","Check")</f>
        <v>No-Check</v>
      </c>
      <c r="F49" s="30" t="s">
        <v>476</v>
      </c>
      <c r="G49" s="27" t="s">
        <v>501</v>
      </c>
      <c r="H49" s="14"/>
      <c r="I49" s="14"/>
      <c r="J49" s="14"/>
    </row>
    <row r="50" spans="1:10">
      <c r="A50" s="28" t="s">
        <v>440</v>
      </c>
      <c r="B50" s="26" t="s">
        <v>425</v>
      </c>
      <c r="C50" s="29" t="str">
        <f>IF(ISBLANK('履歴書（提出用）'!E31),"",'履歴書（提出用）'!E31)</f>
        <v/>
      </c>
      <c r="D50" s="26" t="str">
        <f>IF(E49="Check",IF(C50="","NG","OK"),"OK")</f>
        <v>OK</v>
      </c>
      <c r="E50" s="18"/>
      <c r="F50" s="27" t="s">
        <v>474</v>
      </c>
      <c r="G50" s="27"/>
      <c r="H50" s="14"/>
      <c r="I50" s="14"/>
      <c r="J50" s="14"/>
    </row>
    <row r="51" spans="1:10">
      <c r="A51" s="28" t="s">
        <v>440</v>
      </c>
      <c r="B51" s="26" t="s">
        <v>421</v>
      </c>
      <c r="C51" s="29" t="str">
        <f>IF(OR(ISBLANK('履歴書（提出用）'!X30),ISBLANK('履歴書（提出用）'!AA30)),"",'履歴書（提出用）'!X30&amp;"/"&amp;TEXT('履歴書（提出用）'!AA30,"00"))</f>
        <v/>
      </c>
      <c r="D51" s="26" t="str">
        <f>IF(E49="Check",IF(C51="","NG","OK"),"OK")</f>
        <v>OK</v>
      </c>
      <c r="E51" s="18"/>
      <c r="F51" s="27" t="s">
        <v>474</v>
      </c>
      <c r="G51" s="27"/>
      <c r="H51" s="14"/>
      <c r="I51" s="14"/>
      <c r="J51" s="14"/>
    </row>
    <row r="52" spans="1:10">
      <c r="A52" s="28" t="s">
        <v>440</v>
      </c>
      <c r="B52" s="26" t="s">
        <v>422</v>
      </c>
      <c r="C52" s="29" t="str">
        <f>IF(OR(ISBLANK('履歴書（提出用）'!X31),ISBLANK('履歴書（提出用）'!AA31)),"",'履歴書（提出用）'!X31&amp;"/"&amp;TEXT('履歴書（提出用）'!AA31,"00"))</f>
        <v/>
      </c>
      <c r="D52" s="26" t="str">
        <f>IF(E49="Check",IF(C52="","NG","OK"),"OK")</f>
        <v>OK</v>
      </c>
      <c r="E52" s="37" t="str">
        <f>IF(E49="Check",IF(C51&gt;C52,"NG","OK"),"OK")</f>
        <v>OK</v>
      </c>
      <c r="F52" s="27" t="s">
        <v>548</v>
      </c>
      <c r="G52" s="27"/>
      <c r="H52" s="14"/>
      <c r="I52" s="14"/>
      <c r="J52" s="14"/>
    </row>
    <row r="53" spans="1:10">
      <c r="A53" s="28" t="s">
        <v>440</v>
      </c>
      <c r="B53" s="26" t="s">
        <v>423</v>
      </c>
      <c r="C53" s="29" t="str">
        <f>IF('履歴書（提出用）'!AD30=$O$1,"",'履歴書（提出用）'!AD30)</f>
        <v/>
      </c>
      <c r="D53" s="26" t="str">
        <f>IF(E49="Check",IF(C53="","NG","OK"),"OK")</f>
        <v>OK</v>
      </c>
      <c r="E53" s="18"/>
      <c r="F53" s="27" t="s">
        <v>474</v>
      </c>
      <c r="G53" s="27"/>
      <c r="H53" s="14"/>
      <c r="I53" s="14"/>
      <c r="J53" s="14"/>
    </row>
    <row r="54" spans="1:10">
      <c r="A54" s="28" t="s">
        <v>440</v>
      </c>
      <c r="B54" s="26" t="s">
        <v>424</v>
      </c>
      <c r="C54" s="29" t="str">
        <f>IF('履歴書（提出用）'!AD31=$O$1,"",'履歴書（提出用）'!AD31)</f>
        <v/>
      </c>
      <c r="D54" s="26" t="str">
        <f>IF(E49="Check",IF(C54="","NG","OK"),"OK")</f>
        <v>OK</v>
      </c>
      <c r="E54" s="37"/>
      <c r="F54" s="27" t="s">
        <v>474</v>
      </c>
      <c r="G54" s="27"/>
      <c r="H54" s="14"/>
      <c r="I54" s="14"/>
      <c r="J54" s="14"/>
    </row>
    <row r="55" spans="1:10">
      <c r="A55" s="28" t="s">
        <v>440</v>
      </c>
      <c r="B55" s="26" t="s">
        <v>433</v>
      </c>
      <c r="C55" s="29" t="str">
        <f>IF(ISBLANK('履歴書（提出用）'!E32),"",'履歴書（提出用）'!E32)</f>
        <v/>
      </c>
      <c r="D55" s="30" t="s">
        <v>477</v>
      </c>
      <c r="E55" s="31" t="str">
        <f>IF(C55="","No-Check","Check")</f>
        <v>No-Check</v>
      </c>
      <c r="F55" s="30" t="s">
        <v>476</v>
      </c>
      <c r="G55" s="27" t="s">
        <v>502</v>
      </c>
      <c r="H55" s="14"/>
      <c r="I55" s="14"/>
      <c r="J55" s="14"/>
    </row>
    <row r="56" spans="1:10">
      <c r="A56" s="28" t="s">
        <v>440</v>
      </c>
      <c r="B56" s="26" t="s">
        <v>434</v>
      </c>
      <c r="C56" s="29" t="str">
        <f>IF(ISBLANK('履歴書（提出用）'!E33),"",'履歴書（提出用）'!E33)</f>
        <v/>
      </c>
      <c r="D56" s="26" t="str">
        <f>IF(E55="Check",IF(C56="","NG","OK"),"OK")</f>
        <v>OK</v>
      </c>
      <c r="E56" s="37"/>
      <c r="F56" s="27" t="s">
        <v>474</v>
      </c>
      <c r="G56" s="27"/>
      <c r="H56" s="14"/>
      <c r="I56" s="14"/>
      <c r="J56" s="14"/>
    </row>
    <row r="57" spans="1:10">
      <c r="A57" s="28" t="s">
        <v>440</v>
      </c>
      <c r="B57" s="26" t="s">
        <v>435</v>
      </c>
      <c r="C57" s="29" t="str">
        <f>IF(OR(ISBLANK('履歴書（提出用）'!X32),ISBLANK('履歴書（提出用）'!AA32)),"",'履歴書（提出用）'!X32&amp;"/"&amp;TEXT('履歴書（提出用）'!AA32,"00"))</f>
        <v/>
      </c>
      <c r="D57" s="26" t="str">
        <f>IF(E55="Check",IF(C57="","NG","OK"),"OK")</f>
        <v>OK</v>
      </c>
      <c r="E57" s="37"/>
      <c r="F57" s="27" t="s">
        <v>474</v>
      </c>
      <c r="G57" s="27"/>
      <c r="H57" s="14"/>
      <c r="I57" s="14"/>
      <c r="J57" s="14"/>
    </row>
    <row r="58" spans="1:10">
      <c r="A58" s="28" t="s">
        <v>440</v>
      </c>
      <c r="B58" s="26" t="s">
        <v>436</v>
      </c>
      <c r="C58" s="29" t="str">
        <f>IF(OR(ISBLANK('履歴書（提出用）'!X33),ISBLANK('履歴書（提出用）'!AA33)),"",'履歴書（提出用）'!X33&amp;"/"&amp;TEXT('履歴書（提出用）'!AA33,"00"))</f>
        <v/>
      </c>
      <c r="D58" s="26" t="str">
        <f>IF(E55="Check",IF(C58="","NG","OK"),"OK")</f>
        <v>OK</v>
      </c>
      <c r="E58" s="37" t="str">
        <f>IF(E55="Check",IF(C57&gt;C58,"NG","OK"),"OK")</f>
        <v>OK</v>
      </c>
      <c r="F58" s="27" t="s">
        <v>548</v>
      </c>
      <c r="G58" s="27"/>
      <c r="H58" s="14"/>
      <c r="I58" s="14"/>
      <c r="J58" s="14"/>
    </row>
    <row r="59" spans="1:10">
      <c r="A59" s="28" t="s">
        <v>440</v>
      </c>
      <c r="B59" s="26" t="s">
        <v>437</v>
      </c>
      <c r="C59" s="29" t="str">
        <f>IF('履歴書（提出用）'!AD32=$O$1,"",'履歴書（提出用）'!AD32)</f>
        <v/>
      </c>
      <c r="D59" s="26" t="str">
        <f>IF(E55="Check",IF(C59="","NG","OK"),"OK")</f>
        <v>OK</v>
      </c>
      <c r="E59" s="37"/>
      <c r="F59" s="27" t="s">
        <v>474</v>
      </c>
      <c r="G59" s="27"/>
      <c r="H59" s="14"/>
      <c r="I59" s="14"/>
      <c r="J59" s="14"/>
    </row>
    <row r="60" spans="1:10">
      <c r="A60" s="28" t="s">
        <v>440</v>
      </c>
      <c r="B60" s="26" t="s">
        <v>438</v>
      </c>
      <c r="C60" s="29" t="str">
        <f>IF('履歴書（提出用）'!AD33=$O$1,"",'履歴書（提出用）'!AD33)</f>
        <v/>
      </c>
      <c r="D60" s="26" t="str">
        <f>IF(E55="Check",IF(C60="","NG","OK"),"OK")</f>
        <v>OK</v>
      </c>
      <c r="E60" s="37"/>
      <c r="F60" s="27" t="s">
        <v>474</v>
      </c>
      <c r="G60" s="27"/>
    </row>
    <row r="61" spans="1:10">
      <c r="A61" s="28" t="s">
        <v>440</v>
      </c>
      <c r="B61" s="26" t="s">
        <v>393</v>
      </c>
      <c r="C61" s="29" t="str">
        <f>IF('履歴書（提出用）'!I34=$S$1,"",'履歴書（提出用）'!I34)</f>
        <v/>
      </c>
      <c r="D61" s="26" t="str">
        <f>IF($E$61="Check",IF(C61="","NG","OK"),"OK")</f>
        <v>OK</v>
      </c>
      <c r="E61" s="18" t="str">
        <f>IF(OR(C61&lt;&gt;"",C62&lt;&gt;"",C63&lt;&gt;"",OR('履歴書（提出用）'!Y35&lt;&gt;"",'履歴書（提出用）'!AB35&lt;&gt;"",'履歴書（提出用）'!AE35&lt;&gt;"")),"Check","No-Check")</f>
        <v>No-Check</v>
      </c>
      <c r="F61" s="27" t="s">
        <v>474</v>
      </c>
      <c r="G61" s="24"/>
    </row>
    <row r="62" spans="1:10">
      <c r="A62" s="28" t="s">
        <v>440</v>
      </c>
      <c r="B62" s="26" t="s">
        <v>394</v>
      </c>
      <c r="C62" s="29" t="str">
        <f>IF(ISBLANK('履歴書（提出用）'!I35),"",'履歴書（提出用）'!I35)</f>
        <v/>
      </c>
      <c r="D62" s="26" t="str">
        <f>IF($E$61="Check",IF(C62="","NG","OK"),"OK")</f>
        <v>OK</v>
      </c>
      <c r="E62" s="18"/>
      <c r="F62" s="27" t="s">
        <v>474</v>
      </c>
      <c r="G62" s="24"/>
    </row>
    <row r="63" spans="1:10">
      <c r="A63" s="28" t="s">
        <v>440</v>
      </c>
      <c r="B63" s="26" t="s">
        <v>395</v>
      </c>
      <c r="C63" s="29" t="str">
        <f>IF('履歴書（提出用）'!Y34=$S$1,"",'履歴書（提出用）'!Y34)</f>
        <v/>
      </c>
      <c r="D63" s="26" t="str">
        <f>IF($E$61="Check",IF(C63="","NG","OK"),"OK")</f>
        <v>OK</v>
      </c>
      <c r="E63" s="18"/>
      <c r="F63" s="27" t="s">
        <v>474</v>
      </c>
      <c r="G63" s="24"/>
    </row>
    <row r="64" spans="1:10">
      <c r="A64" s="28" t="s">
        <v>440</v>
      </c>
      <c r="B64" s="26" t="s">
        <v>396</v>
      </c>
      <c r="C64" s="25" t="str">
        <f>IF(E61="No-Check","",IF(D64="NG","",DATE('履歴書（提出用）'!Y35,'履歴書（提出用）'!AB35,'履歴書（提出用）'!AE35)))</f>
        <v/>
      </c>
      <c r="D64" s="26" t="str">
        <f>IF($E$61="Check",IF(ISERROR(DATE('履歴書（提出用）'!Y35,'履歴書（提出用）'!AB35,'履歴書（提出用）'!AE35)),"NG",IF(E64="NG","NG","OK")),"OK")</f>
        <v>OK</v>
      </c>
      <c r="E64" s="18" t="str">
        <f>IF(E61="Check",IF(OR(ISBLANK('履歴書（提出用）'!Y35),ISBLANK('履歴書（提出用）'!AB35),ISBLANK('履歴書（提出用）'!AE35)),"NG","OK"),"OK")</f>
        <v>OK</v>
      </c>
      <c r="F64" s="27" t="s">
        <v>474</v>
      </c>
      <c r="G64" s="24"/>
    </row>
    <row r="65" spans="1:10">
      <c r="A65" s="28" t="s">
        <v>441</v>
      </c>
      <c r="B65" s="27" t="s">
        <v>493</v>
      </c>
      <c r="C65" s="29" t="str">
        <f>IF(ISBLANK('履歴書（提出用）'!O57),"",'履歴書（提出用）'!O57)</f>
        <v/>
      </c>
      <c r="D65" s="26" t="str">
        <f>IF(C65="","NG","OK")</f>
        <v>NG</v>
      </c>
      <c r="E65" s="18"/>
      <c r="F65" s="27" t="s">
        <v>474</v>
      </c>
      <c r="G65" s="24"/>
    </row>
    <row r="66" spans="1:10">
      <c r="A66" s="28" t="s">
        <v>441</v>
      </c>
      <c r="B66" s="27" t="s">
        <v>494</v>
      </c>
      <c r="C66" s="29" t="str">
        <f>IF(OR(ISBLANK('履歴書（提出用）'!B57),ISBLANK('履歴書（提出用）'!E57)),"",'履歴書（提出用）'!B57&amp;"/"&amp;TEXT('履歴書（提出用）'!E57,"00"))</f>
        <v/>
      </c>
      <c r="D66" s="26" t="str">
        <f>IF(C66="","NG","OK")</f>
        <v>NG</v>
      </c>
      <c r="E66" s="18"/>
      <c r="F66" s="27" t="s">
        <v>474</v>
      </c>
      <c r="G66" s="24"/>
    </row>
    <row r="67" spans="1:10">
      <c r="A67" s="28" t="s">
        <v>441</v>
      </c>
      <c r="B67" s="27" t="s">
        <v>495</v>
      </c>
      <c r="C67" s="29" t="str">
        <f>IF('履歴書（提出用）'!I57=$U$1,"",'履歴書（提出用）'!I57)</f>
        <v/>
      </c>
      <c r="D67" s="26" t="str">
        <f>IF(C67="","NG","OK")</f>
        <v>NG</v>
      </c>
      <c r="E67" s="86" t="str">
        <f>IF(VLOOKUP('履歴書（提出用）'!I57,U:V,2,FALSE)=2,"Check2","No-Check")</f>
        <v>No-Check</v>
      </c>
      <c r="F67" s="27" t="s">
        <v>474</v>
      </c>
      <c r="G67" s="24"/>
    </row>
    <row r="68" spans="1:10">
      <c r="A68" s="28" t="s">
        <v>441</v>
      </c>
      <c r="B68" s="27" t="s">
        <v>496</v>
      </c>
      <c r="C68" s="29" t="str">
        <f>IF(OR(ISBLANK('履歴書（提出用）'!I58),ISBLANK('履歴書（提出用）'!L58)),"",'履歴書（提出用）'!I58&amp;"/"&amp;TEXT('履歴書（提出用）'!L58,"00"))</f>
        <v/>
      </c>
      <c r="D68" s="26" t="str">
        <f>IF($E67="Check2",IF(C68="","NG","OK"),"OK")</f>
        <v>OK</v>
      </c>
      <c r="E68" s="37" t="str">
        <f>IF(E67="Check2",IF(C66&gt;C68,"NG","OK"),"OK")</f>
        <v>OK</v>
      </c>
      <c r="F68" s="27" t="s">
        <v>549</v>
      </c>
      <c r="G68" s="24"/>
    </row>
    <row r="69" spans="1:10">
      <c r="A69" s="28" t="s">
        <v>441</v>
      </c>
      <c r="B69" s="27" t="s">
        <v>497</v>
      </c>
      <c r="C69" s="29" t="str">
        <f>IF('履歴書（提出用）'!AE57=$U$1,"",'履歴書（提出用）'!AE57)</f>
        <v/>
      </c>
      <c r="D69" s="26" t="str">
        <f>IF(C69="","NG","OK")</f>
        <v>NG</v>
      </c>
      <c r="E69" s="18"/>
      <c r="F69" s="27" t="s">
        <v>474</v>
      </c>
      <c r="G69" s="24"/>
    </row>
    <row r="70" spans="1:10">
      <c r="A70" s="28" t="s">
        <v>441</v>
      </c>
      <c r="B70" s="38" t="s">
        <v>446</v>
      </c>
      <c r="C70" s="29" t="str">
        <f>IF(ISBLANK('履歴書（提出用）'!O40),"",'履歴書（提出用）'!O40)</f>
        <v/>
      </c>
      <c r="D70" s="26" t="str">
        <f>IF($E70="Check",IF(C70="","NG","OK"),"OK")</f>
        <v>OK</v>
      </c>
      <c r="E70" s="85" t="str">
        <f>IF(OR(C70&lt;&gt;"",C71&lt;&gt;"",C72&lt;&gt;"",C74&lt;&gt;""),"Check","No-Check")</f>
        <v>No-Check</v>
      </c>
      <c r="F70" s="27" t="s">
        <v>474</v>
      </c>
      <c r="G70" s="27" t="s">
        <v>503</v>
      </c>
    </row>
    <row r="71" spans="1:10">
      <c r="A71" s="28" t="s">
        <v>441</v>
      </c>
      <c r="B71" s="38" t="s">
        <v>447</v>
      </c>
      <c r="C71" s="29" t="str">
        <f>IF(OR(ISBLANK('履歴書（提出用）'!B40),ISBLANK('履歴書（提出用）'!E40)),"",'履歴書（提出用）'!B40&amp;"/"&amp;TEXT('履歴書（提出用）'!E40,"00"))</f>
        <v/>
      </c>
      <c r="D71" s="26" t="str">
        <f>IF($E70="Check",IF(C71="","NG","OK"),"OK")</f>
        <v>OK</v>
      </c>
      <c r="E71" s="18"/>
      <c r="F71" s="27" t="s">
        <v>474</v>
      </c>
      <c r="G71" s="24"/>
    </row>
    <row r="72" spans="1:10">
      <c r="A72" s="28" t="s">
        <v>441</v>
      </c>
      <c r="B72" s="38" t="s">
        <v>483</v>
      </c>
      <c r="C72" s="29" t="str">
        <f>IF('履歴書（提出用）'!I40=$U$1,"",'履歴書（提出用）'!I40)</f>
        <v/>
      </c>
      <c r="D72" s="26" t="str">
        <f>IF($E70="Check",IF(C72="","NG","OK"),"OK")</f>
        <v>OK</v>
      </c>
      <c r="E72" s="86" t="str">
        <f>IF(AND(E70="Check",VLOOKUP('履歴書（提出用）'!I40,U:V,2,FALSE)=2),"Check2","No-Check")</f>
        <v>No-Check</v>
      </c>
      <c r="F72" s="27" t="s">
        <v>474</v>
      </c>
      <c r="G72" s="24"/>
    </row>
    <row r="73" spans="1:10">
      <c r="A73" s="28" t="s">
        <v>441</v>
      </c>
      <c r="B73" s="38" t="s">
        <v>448</v>
      </c>
      <c r="C73" s="29" t="str">
        <f>IF(OR(ISBLANK('履歴書（提出用）'!I41),ISBLANK('履歴書（提出用）'!L41)),"",'履歴書（提出用）'!I41&amp;"/"&amp;TEXT('履歴書（提出用）'!L41,"00"))</f>
        <v/>
      </c>
      <c r="D73" s="26" t="str">
        <f>IF($E72="Check2",IF(C73="","NG","OK"),"OK")</f>
        <v>OK</v>
      </c>
      <c r="E73" s="33" t="str">
        <f>IF(E72="Check2",IF(C71&gt;C73,"NG","OK"),"OK")</f>
        <v>OK</v>
      </c>
      <c r="F73" s="27" t="s">
        <v>549</v>
      </c>
      <c r="G73" s="24"/>
      <c r="J73" s="34"/>
    </row>
    <row r="74" spans="1:10">
      <c r="A74" s="28" t="s">
        <v>441</v>
      </c>
      <c r="B74" s="38" t="s">
        <v>484</v>
      </c>
      <c r="C74" s="29" t="str">
        <f>IF('履歴書（提出用）'!AE40=$U$1,"",'履歴書（提出用）'!AE40)</f>
        <v/>
      </c>
      <c r="D74" s="26" t="str">
        <f>IF($E70="Check",IF(C74="","NG","OK"),"OK")</f>
        <v>OK</v>
      </c>
      <c r="E74" s="18"/>
      <c r="F74" s="27" t="s">
        <v>474</v>
      </c>
      <c r="G74" s="24"/>
      <c r="J74" s="34"/>
    </row>
    <row r="75" spans="1:10">
      <c r="A75" s="28" t="s">
        <v>441</v>
      </c>
      <c r="B75" s="38" t="s">
        <v>443</v>
      </c>
      <c r="C75" s="29" t="str">
        <f>IF(ISBLANK('履歴書（提出用）'!O42),"",'履歴書（提出用）'!O42)</f>
        <v/>
      </c>
      <c r="D75" s="26" t="str">
        <f>IF($E75="Check",IF(C75="","NG","OK"),"OK")</f>
        <v>OK</v>
      </c>
      <c r="E75" s="85" t="str">
        <f>IF(OR(C75&lt;&gt;"",C76&lt;&gt;"",C77&lt;&gt;"",C79&lt;&gt;""),"Check","No-Check")</f>
        <v>No-Check</v>
      </c>
      <c r="F75" s="27" t="s">
        <v>474</v>
      </c>
      <c r="G75" s="27" t="s">
        <v>504</v>
      </c>
    </row>
    <row r="76" spans="1:10">
      <c r="A76" s="28" t="s">
        <v>441</v>
      </c>
      <c r="B76" s="38" t="s">
        <v>444</v>
      </c>
      <c r="C76" s="29" t="str">
        <f>IF(OR(ISBLANK('履歴書（提出用）'!B42),ISBLANK('履歴書（提出用）'!E42)),"",'履歴書（提出用）'!B42&amp;"/"&amp;TEXT('履歴書（提出用）'!E42,"00"))</f>
        <v/>
      </c>
      <c r="D76" s="26" t="str">
        <f>IF($E75="Check",IF(C76="","NG","OK"),"OK")</f>
        <v>OK</v>
      </c>
      <c r="E76" s="37"/>
      <c r="F76" s="27" t="s">
        <v>474</v>
      </c>
      <c r="G76" s="24"/>
    </row>
    <row r="77" spans="1:10">
      <c r="A77" s="28" t="s">
        <v>441</v>
      </c>
      <c r="B77" s="38" t="s">
        <v>485</v>
      </c>
      <c r="C77" s="29" t="str">
        <f>IF('履歴書（提出用）'!I42=$U$1,"",'履歴書（提出用）'!I42)</f>
        <v/>
      </c>
      <c r="D77" s="26" t="str">
        <f>IF($E75="Check",IF(C77="","NG","OK"),"OK")</f>
        <v>OK</v>
      </c>
      <c r="E77" s="86" t="str">
        <f>IF(AND(E75="Check",VLOOKUP('履歴書（提出用）'!I42,U:V,2,FALSE)=2),"Check2","No-Check")</f>
        <v>No-Check</v>
      </c>
      <c r="F77" s="27" t="s">
        <v>474</v>
      </c>
      <c r="G77" s="24"/>
    </row>
    <row r="78" spans="1:10">
      <c r="A78" s="28" t="s">
        <v>441</v>
      </c>
      <c r="B78" s="38" t="s">
        <v>445</v>
      </c>
      <c r="C78" s="29" t="str">
        <f>IF(OR(ISBLANK('履歴書（提出用）'!I43),ISBLANK('履歴書（提出用）'!L43)),"",'履歴書（提出用）'!I43&amp;"/"&amp;TEXT('履歴書（提出用）'!L43,"00"))</f>
        <v/>
      </c>
      <c r="D78" s="26" t="str">
        <f>IF($E77="Check2",IF(C78="","NG","OK"),"OK")</f>
        <v>OK</v>
      </c>
      <c r="E78" s="37" t="str">
        <f>IF(E77="Check2",IF(C76&gt;C78,"NG","OK"),"OK")</f>
        <v>OK</v>
      </c>
      <c r="F78" s="27" t="s">
        <v>549</v>
      </c>
      <c r="G78" s="24"/>
    </row>
    <row r="79" spans="1:10">
      <c r="A79" s="28" t="s">
        <v>441</v>
      </c>
      <c r="B79" s="38" t="s">
        <v>486</v>
      </c>
      <c r="C79" s="29" t="str">
        <f>IF('履歴書（提出用）'!AE42=$U$1,"",'履歴書（提出用）'!AE42)</f>
        <v/>
      </c>
      <c r="D79" s="26" t="str">
        <f>IF($E75="Check",IF(C79="","NG","OK"),"OK")</f>
        <v>OK</v>
      </c>
      <c r="E79" s="37"/>
      <c r="F79" s="27" t="s">
        <v>474</v>
      </c>
      <c r="G79" s="24"/>
    </row>
    <row r="80" spans="1:10">
      <c r="A80" s="28" t="s">
        <v>441</v>
      </c>
      <c r="B80" s="38" t="s">
        <v>449</v>
      </c>
      <c r="C80" s="29" t="str">
        <f>IF(ISBLANK('履歴書（提出用）'!O44),"",'履歴書（提出用）'!O44)</f>
        <v/>
      </c>
      <c r="D80" s="26" t="str">
        <f>IF($E80="Check",IF(C80="","NG","OK"),"OK")</f>
        <v>OK</v>
      </c>
      <c r="E80" s="85" t="str">
        <f>IF(OR(C80&lt;&gt;"",C81&lt;&gt;"",C82&lt;&gt;"",C84&lt;&gt;""),"Check","No-Check")</f>
        <v>No-Check</v>
      </c>
      <c r="F80" s="27" t="s">
        <v>474</v>
      </c>
      <c r="G80" s="27" t="s">
        <v>505</v>
      </c>
    </row>
    <row r="81" spans="1:7">
      <c r="A81" s="28" t="s">
        <v>441</v>
      </c>
      <c r="B81" s="38" t="s">
        <v>450</v>
      </c>
      <c r="C81" s="29" t="str">
        <f>IF(OR(ISBLANK('履歴書（提出用）'!B44),ISBLANK('履歴書（提出用）'!E44)),"",'履歴書（提出用）'!B44&amp;"/"&amp;TEXT('履歴書（提出用）'!E44,"00"))</f>
        <v/>
      </c>
      <c r="D81" s="26" t="str">
        <f>IF($E80="Check",IF(C81="","NG","OK"),"OK")</f>
        <v>OK</v>
      </c>
      <c r="E81" s="37"/>
      <c r="F81" s="27" t="s">
        <v>474</v>
      </c>
      <c r="G81" s="24"/>
    </row>
    <row r="82" spans="1:7">
      <c r="A82" s="28" t="s">
        <v>441</v>
      </c>
      <c r="B82" s="38" t="s">
        <v>487</v>
      </c>
      <c r="C82" s="29" t="str">
        <f>IF('履歴書（提出用）'!I44=$U$1,"",'履歴書（提出用）'!I44)</f>
        <v/>
      </c>
      <c r="D82" s="26" t="str">
        <f>IF($E80="Check",IF(C82="","NG","OK"),"OK")</f>
        <v>OK</v>
      </c>
      <c r="E82" s="86" t="str">
        <f>IF(AND(E80="Check",VLOOKUP('履歴書（提出用）'!I44,U:V,2,FALSE)=2),"Check2","No-Check")</f>
        <v>No-Check</v>
      </c>
      <c r="F82" s="27" t="s">
        <v>474</v>
      </c>
      <c r="G82" s="24"/>
    </row>
    <row r="83" spans="1:7">
      <c r="A83" s="28" t="s">
        <v>441</v>
      </c>
      <c r="B83" s="38" t="s">
        <v>451</v>
      </c>
      <c r="C83" s="29" t="str">
        <f>IF(OR(ISBLANK('履歴書（提出用）'!I45),ISBLANK('履歴書（提出用）'!L45)),"",'履歴書（提出用）'!I45&amp;"/"&amp;TEXT('履歴書（提出用）'!L45,"00"))</f>
        <v/>
      </c>
      <c r="D83" s="26" t="str">
        <f>IF($E82="Check2",IF(C83="","NG","OK"),"OK")</f>
        <v>OK</v>
      </c>
      <c r="E83" s="37" t="str">
        <f>IF(E82="Check2",IF(C81&gt;C83,"NG","OK"),"OK")</f>
        <v>OK</v>
      </c>
      <c r="F83" s="27" t="s">
        <v>549</v>
      </c>
      <c r="G83" s="24"/>
    </row>
    <row r="84" spans="1:7">
      <c r="A84" s="28" t="s">
        <v>441</v>
      </c>
      <c r="B84" s="38" t="s">
        <v>488</v>
      </c>
      <c r="C84" s="29" t="str">
        <f>IF('履歴書（提出用）'!AE44=$U$1,"",'履歴書（提出用）'!AE44)</f>
        <v/>
      </c>
      <c r="D84" s="26" t="str">
        <f>IF($E80="Check",IF(C84="","NG","OK"),"OK")</f>
        <v>OK</v>
      </c>
      <c r="E84" s="37"/>
      <c r="F84" s="27" t="s">
        <v>474</v>
      </c>
      <c r="G84" s="24"/>
    </row>
    <row r="85" spans="1:7">
      <c r="A85" s="28" t="s">
        <v>441</v>
      </c>
      <c r="B85" s="38" t="s">
        <v>452</v>
      </c>
      <c r="C85" s="29" t="str">
        <f>IF(ISBLANK('履歴書（提出用）'!O46),"",'履歴書（提出用）'!O46)</f>
        <v/>
      </c>
      <c r="D85" s="26" t="str">
        <f>IF($E85="Check",IF(C85="","NG","OK"),"OK")</f>
        <v>OK</v>
      </c>
      <c r="E85" s="85" t="str">
        <f>IF(OR(C85&lt;&gt;"",C86&lt;&gt;"",C87&lt;&gt;"",C89&lt;&gt;""),"Check","No-Check")</f>
        <v>No-Check</v>
      </c>
      <c r="F85" s="27" t="s">
        <v>474</v>
      </c>
      <c r="G85" s="27" t="s">
        <v>506</v>
      </c>
    </row>
    <row r="86" spans="1:7">
      <c r="A86" s="28" t="s">
        <v>441</v>
      </c>
      <c r="B86" s="38" t="s">
        <v>453</v>
      </c>
      <c r="C86" s="29" t="str">
        <f>IF(OR(ISBLANK('履歴書（提出用）'!B46),ISBLANK('履歴書（提出用）'!E46)),"",'履歴書（提出用）'!B46&amp;"/"&amp;TEXT('履歴書（提出用）'!E46,"00"))</f>
        <v/>
      </c>
      <c r="D86" s="26" t="str">
        <f>IF($E85="Check",IF(C86="","NG","OK"),"OK")</f>
        <v>OK</v>
      </c>
      <c r="E86" s="37"/>
      <c r="F86" s="27" t="s">
        <v>474</v>
      </c>
      <c r="G86" s="24"/>
    </row>
    <row r="87" spans="1:7">
      <c r="A87" s="28" t="s">
        <v>441</v>
      </c>
      <c r="B87" s="38" t="s">
        <v>489</v>
      </c>
      <c r="C87" s="29" t="str">
        <f>IF('履歴書（提出用）'!I46=$U$1,"",'履歴書（提出用）'!I46)</f>
        <v/>
      </c>
      <c r="D87" s="26" t="str">
        <f>IF($E85="Check",IF(C87="","NG","OK"),"OK")</f>
        <v>OK</v>
      </c>
      <c r="E87" s="86" t="str">
        <f>IF(AND(E85="Check",VLOOKUP('履歴書（提出用）'!I46,U:V,2,FALSE)=2),"Check2","No-Check")</f>
        <v>No-Check</v>
      </c>
      <c r="F87" s="27" t="s">
        <v>474</v>
      </c>
      <c r="G87" s="24"/>
    </row>
    <row r="88" spans="1:7">
      <c r="A88" s="28" t="s">
        <v>441</v>
      </c>
      <c r="B88" s="38" t="s">
        <v>454</v>
      </c>
      <c r="C88" s="29" t="str">
        <f>IF(OR(ISBLANK('履歴書（提出用）'!I47),ISBLANK('履歴書（提出用）'!L47)),"",'履歴書（提出用）'!I47&amp;"/"&amp;TEXT('履歴書（提出用）'!L47,"00"))</f>
        <v/>
      </c>
      <c r="D88" s="26" t="str">
        <f>IF($E87="Check2",IF(C88="","NG","OK"),"OK")</f>
        <v>OK</v>
      </c>
      <c r="E88" s="37" t="str">
        <f>IF(E87="Check2",IF(C86&gt;C88,"NG","OK"),"OK")</f>
        <v>OK</v>
      </c>
      <c r="F88" s="27" t="s">
        <v>549</v>
      </c>
      <c r="G88" s="24"/>
    </row>
    <row r="89" spans="1:7">
      <c r="A89" s="28" t="s">
        <v>441</v>
      </c>
      <c r="B89" s="38" t="s">
        <v>490</v>
      </c>
      <c r="C89" s="29" t="str">
        <f>IF('履歴書（提出用）'!AE46=$U$1,"",'履歴書（提出用）'!AE46)</f>
        <v/>
      </c>
      <c r="D89" s="26" t="str">
        <f>IF($E85="Check",IF(C89="","NG","OK"),"OK")</f>
        <v>OK</v>
      </c>
      <c r="E89" s="37"/>
      <c r="F89" s="27" t="s">
        <v>474</v>
      </c>
      <c r="G89" s="24"/>
    </row>
    <row r="90" spans="1:7">
      <c r="A90" s="28" t="s">
        <v>441</v>
      </c>
      <c r="B90" s="38" t="s">
        <v>455</v>
      </c>
      <c r="C90" s="29" t="str">
        <f>IF(ISBLANK('履歴書（提出用）'!O48),"",'履歴書（提出用）'!O48)</f>
        <v/>
      </c>
      <c r="D90" s="26" t="str">
        <f>IF($E90="Check",IF(C90="","NG","OK"),"OK")</f>
        <v>OK</v>
      </c>
      <c r="E90" s="85" t="str">
        <f>IF(OR(C90&lt;&gt;"",C91&lt;&gt;"",C92&lt;&gt;"",C94&lt;&gt;""),"Check","No-Check")</f>
        <v>No-Check</v>
      </c>
      <c r="F90" s="27" t="s">
        <v>474</v>
      </c>
      <c r="G90" s="27" t="s">
        <v>507</v>
      </c>
    </row>
    <row r="91" spans="1:7">
      <c r="A91" s="28" t="s">
        <v>441</v>
      </c>
      <c r="B91" s="38" t="s">
        <v>456</v>
      </c>
      <c r="C91" s="29" t="str">
        <f>IF(OR(ISBLANK('履歴書（提出用）'!B48),ISBLANK('履歴書（提出用）'!E48)),"",'履歴書（提出用）'!B48&amp;"/"&amp;TEXT('履歴書（提出用）'!E48,"00"))</f>
        <v/>
      </c>
      <c r="D91" s="26" t="str">
        <f>IF($E90="Check",IF(C91="","NG","OK"),"OK")</f>
        <v>OK</v>
      </c>
      <c r="E91" s="37"/>
      <c r="F91" s="27" t="s">
        <v>474</v>
      </c>
      <c r="G91" s="24"/>
    </row>
    <row r="92" spans="1:7">
      <c r="A92" s="28" t="s">
        <v>441</v>
      </c>
      <c r="B92" s="38" t="s">
        <v>491</v>
      </c>
      <c r="C92" s="29" t="str">
        <f>IF('履歴書（提出用）'!I48=$U$1,"",'履歴書（提出用）'!I48)</f>
        <v/>
      </c>
      <c r="D92" s="26" t="str">
        <f>IF($E90="Check",IF(C92="","NG","OK"),"OK")</f>
        <v>OK</v>
      </c>
      <c r="E92" s="86" t="str">
        <f>IF(AND(E90="Check",VLOOKUP('履歴書（提出用）'!I48,U:V,2,FALSE)=2),"Check2","No-Check")</f>
        <v>No-Check</v>
      </c>
      <c r="F92" s="27" t="s">
        <v>474</v>
      </c>
      <c r="G92" s="24"/>
    </row>
    <row r="93" spans="1:7">
      <c r="A93" s="28" t="s">
        <v>441</v>
      </c>
      <c r="B93" s="38" t="s">
        <v>457</v>
      </c>
      <c r="C93" s="29" t="str">
        <f>IF(OR(ISBLANK('履歴書（提出用）'!I49),ISBLANK('履歴書（提出用）'!L49)),"",'履歴書（提出用）'!I49&amp;"/"&amp;TEXT('履歴書（提出用）'!L49,"00"))</f>
        <v/>
      </c>
      <c r="D93" s="26" t="str">
        <f>IF($E92="Check2",IF(C93="","NG","OK"),"OK")</f>
        <v>OK</v>
      </c>
      <c r="E93" s="37" t="str">
        <f>IF(E92="Check2",IF(C91&gt;C93,"NG","OK"),"OK")</f>
        <v>OK</v>
      </c>
      <c r="F93" s="27" t="s">
        <v>549</v>
      </c>
      <c r="G93" s="24"/>
    </row>
    <row r="94" spans="1:7" s="61" customFormat="1">
      <c r="A94" s="28" t="s">
        <v>441</v>
      </c>
      <c r="B94" s="38" t="s">
        <v>492</v>
      </c>
      <c r="C94" s="29" t="str">
        <f>IF('履歴書（提出用）'!AE48=$U$1,"",'履歴書（提出用）'!AE48)</f>
        <v/>
      </c>
      <c r="D94" s="26" t="str">
        <f>IF($E90="Check",IF(C94="","NG","OK"),"OK")</f>
        <v>OK</v>
      </c>
      <c r="E94" s="37"/>
      <c r="F94" s="27" t="s">
        <v>474</v>
      </c>
      <c r="G94" s="24"/>
    </row>
    <row r="95" spans="1:7" s="61" customFormat="1">
      <c r="A95" s="28" t="s">
        <v>441</v>
      </c>
      <c r="B95" s="38" t="s">
        <v>810</v>
      </c>
      <c r="C95" s="29" t="str">
        <f>IF(ISBLANK('履歴書（提出用）'!O50),"",'履歴書（提出用）'!O50)</f>
        <v/>
      </c>
      <c r="D95" s="26" t="str">
        <f>IF($E95="Check",IF(C95="","NG","OK"),"OK")</f>
        <v>OK</v>
      </c>
      <c r="E95" s="85" t="str">
        <f>IF(OR(C95&lt;&gt;"",C96&lt;&gt;"",C97&lt;&gt;"",C99&lt;&gt;""),"Check","No-Check")</f>
        <v>No-Check</v>
      </c>
      <c r="F95" s="27" t="s">
        <v>474</v>
      </c>
      <c r="G95" s="27" t="s">
        <v>807</v>
      </c>
    </row>
    <row r="96" spans="1:7" s="61" customFormat="1">
      <c r="A96" s="28" t="s">
        <v>441</v>
      </c>
      <c r="B96" s="38" t="s">
        <v>811</v>
      </c>
      <c r="C96" s="29" t="str">
        <f>IF(OR(ISBLANK('履歴書（提出用）'!B50),ISBLANK('履歴書（提出用）'!E50)),"",'履歴書（提出用）'!B50&amp;"/"&amp;TEXT('履歴書（提出用）'!E50,"00"))</f>
        <v/>
      </c>
      <c r="D96" s="26" t="str">
        <f>IF($E95="Check",IF(C96="","NG","OK"),"OK")</f>
        <v>OK</v>
      </c>
      <c r="E96" s="37"/>
      <c r="F96" s="27" t="s">
        <v>474</v>
      </c>
      <c r="G96" s="24"/>
    </row>
    <row r="97" spans="1:7" s="61" customFormat="1">
      <c r="A97" s="28" t="s">
        <v>441</v>
      </c>
      <c r="B97" s="38" t="s">
        <v>812</v>
      </c>
      <c r="C97" s="29" t="str">
        <f>IF('履歴書（提出用）'!I50=$U$1,"",'履歴書（提出用）'!I50)</f>
        <v/>
      </c>
      <c r="D97" s="26" t="str">
        <f>IF($E95="Check",IF(C97="","NG","OK"),"OK")</f>
        <v>OK</v>
      </c>
      <c r="E97" s="86" t="str">
        <f>IF(AND(E95="Check",VLOOKUP('履歴書（提出用）'!I50,U:V,2,FALSE)=2),"Check2","No-Check")</f>
        <v>No-Check</v>
      </c>
      <c r="F97" s="27" t="s">
        <v>474</v>
      </c>
      <c r="G97" s="24"/>
    </row>
    <row r="98" spans="1:7" s="61" customFormat="1">
      <c r="A98" s="28" t="s">
        <v>441</v>
      </c>
      <c r="B98" s="38" t="s">
        <v>813</v>
      </c>
      <c r="C98" s="29" t="str">
        <f>IF(OR(ISBLANK('履歴書（提出用）'!I51),ISBLANK('履歴書（提出用）'!L51)),"",'履歴書（提出用）'!I51&amp;"/"&amp;TEXT('履歴書（提出用）'!L51,"00"))</f>
        <v/>
      </c>
      <c r="D98" s="26" t="str">
        <f>IF($E97="Check2",IF(C98="","NG","OK"),"OK")</f>
        <v>OK</v>
      </c>
      <c r="E98" s="37" t="str">
        <f>IF(E97="Check2",IF(C96&gt;C98,"NG","OK"),"OK")</f>
        <v>OK</v>
      </c>
      <c r="F98" s="27" t="s">
        <v>549</v>
      </c>
      <c r="G98" s="24"/>
    </row>
    <row r="99" spans="1:7" s="61" customFormat="1">
      <c r="A99" s="28" t="s">
        <v>441</v>
      </c>
      <c r="B99" s="38" t="s">
        <v>814</v>
      </c>
      <c r="C99" s="29" t="str">
        <f>IF('履歴書（提出用）'!AE50=$U$1,"",'履歴書（提出用）'!AE50)</f>
        <v/>
      </c>
      <c r="D99" s="26" t="str">
        <f>IF($E95="Check",IF(C99="","NG","OK"),"OK")</f>
        <v>OK</v>
      </c>
      <c r="E99" s="37"/>
      <c r="F99" s="27" t="s">
        <v>474</v>
      </c>
      <c r="G99" s="24"/>
    </row>
    <row r="100" spans="1:7" s="61" customFormat="1">
      <c r="A100" s="28" t="s">
        <v>441</v>
      </c>
      <c r="B100" s="38" t="s">
        <v>815</v>
      </c>
      <c r="C100" s="29" t="str">
        <f>IF(ISBLANK('履歴書（提出用）'!O52),"",'履歴書（提出用）'!O52)</f>
        <v/>
      </c>
      <c r="D100" s="26" t="str">
        <f>IF($E100="Check",IF(C100="","NG","OK"),"OK")</f>
        <v>OK</v>
      </c>
      <c r="E100" s="85" t="str">
        <f>IF(OR(C100&lt;&gt;"",C101&lt;&gt;"",C102&lt;&gt;"",C104&lt;&gt;""),"Check","No-Check")</f>
        <v>No-Check</v>
      </c>
      <c r="F100" s="27" t="s">
        <v>474</v>
      </c>
      <c r="G100" s="27" t="s">
        <v>808</v>
      </c>
    </row>
    <row r="101" spans="1:7" s="61" customFormat="1">
      <c r="A101" s="28" t="s">
        <v>441</v>
      </c>
      <c r="B101" s="38" t="s">
        <v>816</v>
      </c>
      <c r="C101" s="29" t="str">
        <f>IF(OR(ISBLANK('履歴書（提出用）'!B52),ISBLANK('履歴書（提出用）'!E52)),"",'履歴書（提出用）'!B52&amp;"/"&amp;TEXT('履歴書（提出用）'!E52,"00"))</f>
        <v/>
      </c>
      <c r="D101" s="26" t="str">
        <f>IF($E100="Check",IF(C101="","NG","OK"),"OK")</f>
        <v>OK</v>
      </c>
      <c r="E101" s="37"/>
      <c r="F101" s="27" t="s">
        <v>474</v>
      </c>
      <c r="G101" s="24"/>
    </row>
    <row r="102" spans="1:7" s="61" customFormat="1">
      <c r="A102" s="28" t="s">
        <v>441</v>
      </c>
      <c r="B102" s="38" t="s">
        <v>817</v>
      </c>
      <c r="C102" s="29" t="str">
        <f>IF('履歴書（提出用）'!I52=$U$1,"",'履歴書（提出用）'!I52)</f>
        <v/>
      </c>
      <c r="D102" s="26" t="str">
        <f>IF($E100="Check",IF(C102="","NG","OK"),"OK")</f>
        <v>OK</v>
      </c>
      <c r="E102" s="86" t="str">
        <f>IF(AND(E100="Check",VLOOKUP('履歴書（提出用）'!I52,U:V,2,FALSE)=2),"Check2","No-Check")</f>
        <v>No-Check</v>
      </c>
      <c r="F102" s="27" t="s">
        <v>474</v>
      </c>
      <c r="G102" s="24"/>
    </row>
    <row r="103" spans="1:7" s="61" customFormat="1">
      <c r="A103" s="28" t="s">
        <v>441</v>
      </c>
      <c r="B103" s="38" t="s">
        <v>818</v>
      </c>
      <c r="C103" s="29" t="str">
        <f>IF(OR(ISBLANK('履歴書（提出用）'!I53),ISBLANK('履歴書（提出用）'!L53)),"",'履歴書（提出用）'!I53&amp;"/"&amp;TEXT('履歴書（提出用）'!L53,"00"))</f>
        <v/>
      </c>
      <c r="D103" s="26" t="str">
        <f>IF($E102="Check2",IF(C103="","NG","OK"),"OK")</f>
        <v>OK</v>
      </c>
      <c r="E103" s="37" t="str">
        <f>IF(E102="Check2",IF(C101&gt;C103,"NG","OK"),"OK")</f>
        <v>OK</v>
      </c>
      <c r="F103" s="27" t="s">
        <v>549</v>
      </c>
      <c r="G103" s="24"/>
    </row>
    <row r="104" spans="1:7" s="61" customFormat="1">
      <c r="A104" s="28" t="s">
        <v>441</v>
      </c>
      <c r="B104" s="38" t="s">
        <v>819</v>
      </c>
      <c r="C104" s="29" t="str">
        <f>IF('履歴書（提出用）'!AE52=$U$1,"",'履歴書（提出用）'!AE52)</f>
        <v/>
      </c>
      <c r="D104" s="26" t="str">
        <f>IF($E100="Check",IF(C104="","NG","OK"),"OK")</f>
        <v>OK</v>
      </c>
      <c r="E104" s="37"/>
      <c r="F104" s="27" t="s">
        <v>474</v>
      </c>
      <c r="G104" s="24"/>
    </row>
    <row r="105" spans="1:7" s="61" customFormat="1">
      <c r="A105" s="28" t="s">
        <v>441</v>
      </c>
      <c r="B105" s="38" t="s">
        <v>820</v>
      </c>
      <c r="C105" s="29" t="str">
        <f>IF(ISBLANK('履歴書（提出用）'!O54),"",'履歴書（提出用）'!O54)</f>
        <v/>
      </c>
      <c r="D105" s="26" t="str">
        <f>IF($E105="Check",IF(C105="","NG","OK"),"OK")</f>
        <v>OK</v>
      </c>
      <c r="E105" s="85" t="str">
        <f>IF(OR(C105&lt;&gt;"",C106&lt;&gt;"",C107&lt;&gt;"",C109&lt;&gt;""),"Check","No-Check")</f>
        <v>No-Check</v>
      </c>
      <c r="F105" s="27" t="s">
        <v>474</v>
      </c>
      <c r="G105" s="27" t="s">
        <v>809</v>
      </c>
    </row>
    <row r="106" spans="1:7" s="61" customFormat="1">
      <c r="A106" s="28" t="s">
        <v>441</v>
      </c>
      <c r="B106" s="38" t="s">
        <v>821</v>
      </c>
      <c r="C106" s="29" t="str">
        <f>IF(OR(ISBLANK('履歴書（提出用）'!B54),ISBLANK('履歴書（提出用）'!E54)),"",'履歴書（提出用）'!B54&amp;"/"&amp;TEXT('履歴書（提出用）'!E54,"00"))</f>
        <v/>
      </c>
      <c r="D106" s="26" t="str">
        <f>IF($E105="Check",IF(C106="","NG","OK"),"OK")</f>
        <v>OK</v>
      </c>
      <c r="E106" s="37"/>
      <c r="F106" s="27" t="s">
        <v>474</v>
      </c>
      <c r="G106" s="24"/>
    </row>
    <row r="107" spans="1:7" s="61" customFormat="1">
      <c r="A107" s="28" t="s">
        <v>441</v>
      </c>
      <c r="B107" s="38" t="s">
        <v>822</v>
      </c>
      <c r="C107" s="29" t="str">
        <f>IF('履歴書（提出用）'!I54=$U$1,"",'履歴書（提出用）'!I54)</f>
        <v/>
      </c>
      <c r="D107" s="26" t="str">
        <f>IF($E105="Check",IF(C107="","NG","OK"),"OK")</f>
        <v>OK</v>
      </c>
      <c r="E107" s="86" t="str">
        <f>IF(AND(E105="Check",VLOOKUP('履歴書（提出用）'!I54,U:V,2,FALSE)=2),"Check2","No-Check")</f>
        <v>No-Check</v>
      </c>
      <c r="F107" s="27" t="s">
        <v>474</v>
      </c>
      <c r="G107" s="24"/>
    </row>
    <row r="108" spans="1:7" s="61" customFormat="1">
      <c r="A108" s="28" t="s">
        <v>441</v>
      </c>
      <c r="B108" s="38" t="s">
        <v>823</v>
      </c>
      <c r="C108" s="29" t="str">
        <f>IF(OR(ISBLANK('履歴書（提出用）'!I55),ISBLANK('履歴書（提出用）'!L55)),"",'履歴書（提出用）'!I55&amp;"/"&amp;TEXT('履歴書（提出用）'!L55,"00"))</f>
        <v/>
      </c>
      <c r="D108" s="26" t="str">
        <f>IF($E107="Check2",IF(C108="","NG","OK"),"OK")</f>
        <v>OK</v>
      </c>
      <c r="E108" s="37" t="str">
        <f>IF(E107="Check2",IF(C106&gt;C108,"NG","OK"),"OK")</f>
        <v>OK</v>
      </c>
      <c r="F108" s="27" t="s">
        <v>549</v>
      </c>
      <c r="G108" s="24"/>
    </row>
    <row r="109" spans="1:7">
      <c r="A109" s="28" t="s">
        <v>441</v>
      </c>
      <c r="B109" s="38" t="s">
        <v>824</v>
      </c>
      <c r="C109" s="29" t="str">
        <f>IF('履歴書（提出用）'!AE54=$U$1,"",'履歴書（提出用）'!AE54)</f>
        <v/>
      </c>
      <c r="D109" s="26" t="str">
        <f>IF($E105="Check",IF(C109="","NG","OK"),"OK")</f>
        <v>OK</v>
      </c>
      <c r="E109" s="37"/>
      <c r="F109" s="27" t="s">
        <v>474</v>
      </c>
      <c r="G109" s="24"/>
    </row>
  </sheetData>
  <autoFilter ref="D1:D109" xr:uid="{904684BD-E421-4E61-A87A-715D35896315}"/>
  <customSheetViews>
    <customSheetView guid="{6ED34210-E5EF-43B4-8014-AA1404957290}" showAutoFilter="1">
      <pane ySplit="1" topLeftCell="A2" activePane="bottomLeft" state="frozen"/>
      <selection pane="bottomLeft" activeCell="J4" sqref="J4"/>
      <pageMargins left="0.7" right="0.7" top="0.75" bottom="0.75" header="0.3" footer="0.3"/>
      <pageSetup paperSize="9" orientation="portrait" r:id="rId1"/>
      <autoFilter ref="D1:D109" xr:uid="{7376D784-3BD1-4AAB-980A-934C59D29491}"/>
    </customSheetView>
    <customSheetView guid="{0C99540D-AED6-46B6-A92B-AE6BDA19C817}" showAutoFilter="1" state="hidden">
      <pane ySplit="1" topLeftCell="A2" activePane="bottomLeft" state="frozen"/>
      <selection pane="bottomLeft" activeCell="D30" sqref="D30"/>
      <pageMargins left="0.7" right="0.7" top="0.75" bottom="0.75" header="0.3" footer="0.3"/>
      <pageSetup paperSize="9" orientation="portrait" r:id="rId2"/>
      <autoFilter ref="D1:D109" xr:uid="{7831AAF6-6247-453E-8681-4139C4DF1C27}"/>
    </customSheetView>
  </customSheetViews>
  <phoneticPr fontId="19"/>
  <conditionalFormatting sqref="J3">
    <cfRule type="cellIs" dxfId="22" priority="77" operator="greaterThan">
      <formula>0</formula>
    </cfRule>
  </conditionalFormatting>
  <conditionalFormatting sqref="A3:G109">
    <cfRule type="expression" dxfId="21" priority="16">
      <formula>ISERROR($D3)</formula>
    </cfRule>
    <cfRule type="expression" dxfId="20" priority="17">
      <formula>NOT($D3="OK")</formula>
    </cfRule>
    <cfRule type="expression" dxfId="19" priority="18">
      <formula>$E3="NG"</formula>
    </cfRule>
  </conditionalFormatting>
  <conditionalFormatting sqref="A2:G2">
    <cfRule type="expression" dxfId="18" priority="13">
      <formula>ISERROR($D2)</formula>
    </cfRule>
    <cfRule type="expression" dxfId="17" priority="14">
      <formula>NOT($D2="OK")</formula>
    </cfRule>
    <cfRule type="expression" dxfId="16" priority="15">
      <formula>$E2="NG"</formula>
    </cfRule>
  </conditionalFormatting>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5ED4-001A-4605-B82F-F2329952F4A9}">
  <sheetPr>
    <tabColor theme="0" tint="-0.499984740745262"/>
  </sheetPr>
  <dimension ref="A1:Z2"/>
  <sheetViews>
    <sheetView workbookViewId="0">
      <selection activeCell="D30" sqref="D30"/>
    </sheetView>
  </sheetViews>
  <sheetFormatPr defaultColWidth="8.5" defaultRowHeight="13.5"/>
  <cols>
    <col min="1" max="1" width="10.83203125" customWidth="1"/>
    <col min="5" max="5" width="11.25" customWidth="1"/>
    <col min="7" max="7" width="8.5" style="45"/>
    <col min="16" max="16" width="8.5" style="45"/>
    <col min="18" max="18" width="9.25" customWidth="1"/>
    <col min="22" max="22" width="9.9140625" customWidth="1"/>
  </cols>
  <sheetData>
    <row r="1" spans="1:26">
      <c r="A1" s="22" t="s">
        <v>481</v>
      </c>
      <c r="B1" s="42" t="s">
        <v>5</v>
      </c>
      <c r="C1" s="42" t="s">
        <v>569</v>
      </c>
      <c r="D1" s="42" t="s">
        <v>570</v>
      </c>
      <c r="E1" s="42" t="s">
        <v>4</v>
      </c>
      <c r="F1" s="42" t="s">
        <v>6</v>
      </c>
      <c r="G1" s="42" t="s">
        <v>597</v>
      </c>
      <c r="H1" s="42" t="s">
        <v>20</v>
      </c>
      <c r="I1" s="42" t="s">
        <v>13</v>
      </c>
      <c r="J1" s="42" t="s">
        <v>14</v>
      </c>
      <c r="K1" s="42" t="s">
        <v>568</v>
      </c>
      <c r="L1" s="42" t="s">
        <v>15</v>
      </c>
      <c r="M1" s="42" t="s">
        <v>17</v>
      </c>
      <c r="N1" s="42" t="s">
        <v>550</v>
      </c>
      <c r="O1" s="42" t="s">
        <v>551</v>
      </c>
      <c r="P1" s="42" t="s">
        <v>598</v>
      </c>
      <c r="Q1" s="42" t="s">
        <v>552</v>
      </c>
      <c r="R1" s="42" t="s">
        <v>553</v>
      </c>
      <c r="S1" s="42" t="s">
        <v>393</v>
      </c>
      <c r="T1" s="42" t="s">
        <v>394</v>
      </c>
      <c r="U1" s="42" t="s">
        <v>395</v>
      </c>
      <c r="V1" s="42" t="s">
        <v>396</v>
      </c>
      <c r="W1" s="22" t="s">
        <v>397</v>
      </c>
      <c r="X1" s="22" t="s">
        <v>41</v>
      </c>
      <c r="Y1" s="22" t="s">
        <v>399</v>
      </c>
      <c r="Z1" s="22" t="s">
        <v>398</v>
      </c>
    </row>
    <row r="2" spans="1:26" s="48" customFormat="1">
      <c r="A2" s="47" t="str">
        <f>事務所利用シート!C3</f>
        <v/>
      </c>
      <c r="B2" s="48" t="str">
        <f>IF(AND(事務所利用シート!D4="OK",事務所利用シート!D5="OK"),事務所利用シート!C4&amp;"　"&amp;事務所利用シート!C5,事務所利用シート!C4&amp;事務所利用シート!C5)</f>
        <v/>
      </c>
      <c r="C2" s="48" t="str">
        <f>IF(AND(事務所利用シート!D6="OK",事務所利用シート!D7="OK"),事務所利用シート!C6&amp;"　"&amp;事務所利用シート!C7,事務所利用シート!C6&amp;事務所利用シート!C7)</f>
        <v/>
      </c>
      <c r="D2" s="48" t="str">
        <f>IF(AND(事務所利用シート!D8="OK",事務所利用シート!D9="OK"),事務所利用シート!C8&amp;", "&amp;事務所利用シート!C9,事務所利用シート!C8&amp;事務所利用シート!C9)</f>
        <v/>
      </c>
      <c r="E2" s="47" t="str">
        <f>事務所利用シート!C10</f>
        <v/>
      </c>
      <c r="F2" s="48" t="str">
        <f>事務所利用シート!C11</f>
        <v/>
      </c>
      <c r="G2" s="48">
        <f>事務所利用シート!E12</f>
        <v>0</v>
      </c>
      <c r="H2" s="48" t="str">
        <f>事務所利用シート!C12</f>
        <v/>
      </c>
      <c r="I2" s="48" t="str">
        <f>事務所利用シート!C13</f>
        <v/>
      </c>
      <c r="J2" s="48" t="str">
        <f>事務所利用シート!C14</f>
        <v/>
      </c>
      <c r="K2" s="48" t="str">
        <f>事務所利用シート!C15</f>
        <v/>
      </c>
      <c r="L2" s="49" t="str">
        <f>事務所利用シート!C16</f>
        <v/>
      </c>
      <c r="M2" s="49" t="str">
        <f>事務所利用シート!C17</f>
        <v/>
      </c>
      <c r="N2" s="48" t="str">
        <f>事務所利用シート!C18</f>
        <v/>
      </c>
      <c r="O2" s="48" t="str">
        <f>事務所利用シート!C19</f>
        <v/>
      </c>
      <c r="P2" s="48" t="str">
        <f>IF(AND(事務所利用シート!E19="Check",事務所利用シート!D20="OK"),VLOOKUP(事務所利用シート!C20,在留資格一覧!A:B,2,FALSE),"")</f>
        <v/>
      </c>
      <c r="Q2" s="48" t="str">
        <f>事務所利用シート!C20</f>
        <v/>
      </c>
      <c r="R2" s="47" t="str">
        <f>事務所利用シート!C21</f>
        <v/>
      </c>
      <c r="S2" s="48" t="str">
        <f>事務所利用シート!C61</f>
        <v/>
      </c>
      <c r="T2" s="48" t="str">
        <f>事務所利用シート!C62</f>
        <v/>
      </c>
      <c r="U2" s="48" t="str">
        <f>事務所利用シート!C63</f>
        <v/>
      </c>
      <c r="V2" s="47" t="str">
        <f>事務所利用シート!C64</f>
        <v/>
      </c>
      <c r="W2" s="48" t="str">
        <f>事務所利用シート!C22</f>
        <v/>
      </c>
      <c r="X2" s="48" t="str">
        <f>事務所利用シート!C23</f>
        <v/>
      </c>
      <c r="Y2" s="48" t="str">
        <f>事務所利用シート!C24</f>
        <v/>
      </c>
      <c r="Z2" s="48" t="str">
        <f>事務所利用シート!C25</f>
        <v/>
      </c>
    </row>
  </sheetData>
  <customSheetViews>
    <customSheetView guid="{6ED34210-E5EF-43B4-8014-AA1404957290}">
      <selection activeCell="D30" sqref="D30"/>
      <pageMargins left="0.7" right="0.7" top="0.75" bottom="0.75" header="0.3" footer="0.3"/>
      <pageSetup paperSize="9" orientation="portrait" r:id="rId1"/>
    </customSheetView>
    <customSheetView guid="{0C99540D-AED6-46B6-A92B-AE6BDA19C817}" state="hidden">
      <selection activeCell="D30" sqref="D30"/>
      <pageMargins left="0.7" right="0.7" top="0.75" bottom="0.75" header="0.3" footer="0.3"/>
      <pageSetup paperSize="9" orientation="portrait" r:id="rId2"/>
    </customSheetView>
  </customSheetViews>
  <phoneticPr fontId="19"/>
  <conditionalFormatting sqref="R1:V1">
    <cfRule type="expression" dxfId="15" priority="2">
      <formula>#REF!="NG"</formula>
    </cfRule>
  </conditionalFormatting>
  <conditionalFormatting sqref="A1:O1 Q1:Z1">
    <cfRule type="expression" dxfId="14" priority="24">
      <formula>$C1="NG"</formula>
    </cfRule>
  </conditionalFormatting>
  <conditionalFormatting sqref="P1">
    <cfRule type="expression" dxfId="13" priority="1">
      <formula>$C1="NG"</formula>
    </cfRule>
  </conditionalFormatting>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F6D55-B6DF-48BB-BE17-98611F2A2D65}">
  <sheetPr>
    <tabColor theme="0" tint="-0.499984740745262"/>
  </sheetPr>
  <dimension ref="A1:I7"/>
  <sheetViews>
    <sheetView workbookViewId="0">
      <selection activeCell="D30" sqref="D30"/>
    </sheetView>
  </sheetViews>
  <sheetFormatPr defaultColWidth="8.9140625" defaultRowHeight="13.5"/>
  <cols>
    <col min="1" max="1" width="4.08203125" style="41" customWidth="1"/>
    <col min="2" max="2" width="10.9140625" style="45" bestFit="1" customWidth="1"/>
    <col min="3" max="3" width="28.5" style="41" customWidth="1"/>
    <col min="4" max="4" width="28.5" style="45" customWidth="1"/>
    <col min="5" max="10" width="8" style="41" customWidth="1"/>
    <col min="11" max="16384" width="8.9140625" style="41"/>
  </cols>
  <sheetData>
    <row r="1" spans="1:9">
      <c r="A1" s="42" t="s">
        <v>563</v>
      </c>
      <c r="B1" s="42" t="s">
        <v>557</v>
      </c>
      <c r="C1" s="42" t="s">
        <v>555</v>
      </c>
      <c r="D1" s="42" t="s">
        <v>556</v>
      </c>
      <c r="E1" s="42" t="s">
        <v>558</v>
      </c>
      <c r="F1" s="42" t="s">
        <v>559</v>
      </c>
      <c r="G1" s="42" t="s">
        <v>560</v>
      </c>
      <c r="H1" s="42" t="s">
        <v>561</v>
      </c>
      <c r="I1" s="42" t="s">
        <v>562</v>
      </c>
    </row>
    <row r="2" spans="1:9" s="44" customFormat="1">
      <c r="A2" s="44">
        <f>ROW()-1</f>
        <v>1</v>
      </c>
      <c r="B2" s="44" t="str">
        <f>事務所利用シート!B26</f>
        <v>高等学校名</v>
      </c>
      <c r="C2" s="44" t="str">
        <f>事務所利用シート!C26</f>
        <v/>
      </c>
      <c r="E2" s="44" t="str">
        <f>事務所利用シート!C29</f>
        <v>入学</v>
      </c>
      <c r="F2" s="44" t="str">
        <f>事務所利用シート!C27</f>
        <v/>
      </c>
      <c r="G2" s="44" t="str">
        <f>事務所利用シート!C30</f>
        <v>卒業</v>
      </c>
      <c r="H2" s="44" t="str">
        <f>事務所利用シート!C28</f>
        <v/>
      </c>
      <c r="I2" s="44" t="b">
        <v>1</v>
      </c>
    </row>
    <row r="3" spans="1:9">
      <c r="A3" s="44">
        <f t="shared" ref="A3:A7" si="0">ROW()-1</f>
        <v>2</v>
      </c>
      <c r="B3" s="44" t="str">
        <f>事務所利用シート!B31</f>
        <v>学士大学名</v>
      </c>
      <c r="C3" s="44" t="str">
        <f>事務所利用シート!C31</f>
        <v/>
      </c>
      <c r="D3" s="44" t="str">
        <f>事務所利用シート!C32</f>
        <v/>
      </c>
      <c r="E3" s="44" t="str">
        <f>事務所利用シート!C35</f>
        <v/>
      </c>
      <c r="F3" s="44" t="str">
        <f>事務所利用シート!C33</f>
        <v/>
      </c>
      <c r="G3" s="44" t="str">
        <f>事務所利用シート!C36</f>
        <v/>
      </c>
      <c r="H3" s="44" t="str">
        <f>事務所利用シート!C34</f>
        <v/>
      </c>
      <c r="I3" s="44" t="b">
        <v>1</v>
      </c>
    </row>
    <row r="4" spans="1:9">
      <c r="A4" s="44">
        <f t="shared" si="0"/>
        <v>3</v>
      </c>
      <c r="B4" s="44" t="str">
        <f>事務所利用シート!B37</f>
        <v/>
      </c>
      <c r="C4" s="44" t="str">
        <f>事務所利用シート!C37</f>
        <v/>
      </c>
      <c r="D4" s="44" t="str">
        <f>事務所利用シート!C38</f>
        <v/>
      </c>
      <c r="E4" s="44" t="str">
        <f>事務所利用シート!C41</f>
        <v/>
      </c>
      <c r="F4" s="44" t="str">
        <f>事務所利用シート!C39</f>
        <v/>
      </c>
      <c r="G4" s="44" t="str">
        <f>事務所利用シート!C42</f>
        <v/>
      </c>
      <c r="H4" s="44" t="str">
        <f>事務所利用シート!C40</f>
        <v/>
      </c>
      <c r="I4" s="41" t="b">
        <f>IF(事務所利用シート!E37="Check",TRUE,FALSE)</f>
        <v>0</v>
      </c>
    </row>
    <row r="5" spans="1:9">
      <c r="A5" s="44">
        <f t="shared" si="0"/>
        <v>4</v>
      </c>
      <c r="B5" s="44" t="str">
        <f>事務所利用シート!B43</f>
        <v/>
      </c>
      <c r="C5" s="44" t="str">
        <f>事務所利用シート!C43</f>
        <v/>
      </c>
      <c r="D5" s="44" t="str">
        <f>事務所利用シート!C44</f>
        <v/>
      </c>
      <c r="E5" s="44" t="str">
        <f>事務所利用シート!C47</f>
        <v/>
      </c>
      <c r="F5" s="44" t="str">
        <f>事務所利用シート!C45</f>
        <v/>
      </c>
      <c r="G5" s="44" t="str">
        <f>事務所利用シート!C48</f>
        <v/>
      </c>
      <c r="H5" s="44" t="str">
        <f>事務所利用シート!C46</f>
        <v/>
      </c>
      <c r="I5" s="45" t="b">
        <f>IF(事務所利用シート!E43="Check",TRUE,FALSE)</f>
        <v>0</v>
      </c>
    </row>
    <row r="6" spans="1:9">
      <c r="A6" s="44">
        <f t="shared" si="0"/>
        <v>5</v>
      </c>
      <c r="B6" s="44" t="str">
        <f>事務所利用シート!B49</f>
        <v>修士大学名</v>
      </c>
      <c r="C6" s="44" t="str">
        <f>事務所利用シート!C49</f>
        <v/>
      </c>
      <c r="D6" s="44" t="str">
        <f>事務所利用シート!C50</f>
        <v/>
      </c>
      <c r="E6" s="44" t="str">
        <f>事務所利用シート!C53</f>
        <v/>
      </c>
      <c r="F6" s="44" t="str">
        <f>事務所利用シート!C51</f>
        <v/>
      </c>
      <c r="G6" s="44" t="str">
        <f>事務所利用シート!C54</f>
        <v/>
      </c>
      <c r="H6" s="44" t="str">
        <f>事務所利用シート!C52</f>
        <v/>
      </c>
      <c r="I6" s="45" t="b">
        <f>IF(事務所利用シート!E49="Check",TRUE,FALSE)</f>
        <v>0</v>
      </c>
    </row>
    <row r="7" spans="1:9">
      <c r="A7" s="44">
        <f t="shared" si="0"/>
        <v>6</v>
      </c>
      <c r="B7" s="44" t="str">
        <f>事務所利用シート!B55</f>
        <v>博士大学名</v>
      </c>
      <c r="C7" s="44" t="str">
        <f>事務所利用シート!C55</f>
        <v/>
      </c>
      <c r="D7" s="44" t="str">
        <f>事務所利用シート!C56</f>
        <v/>
      </c>
      <c r="E7" s="44" t="str">
        <f>事務所利用シート!C59</f>
        <v/>
      </c>
      <c r="F7" s="44" t="str">
        <f>事務所利用シート!C57</f>
        <v/>
      </c>
      <c r="G7" s="44" t="str">
        <f>事務所利用シート!C60</f>
        <v/>
      </c>
      <c r="H7" s="44" t="str">
        <f>事務所利用シート!C58</f>
        <v/>
      </c>
      <c r="I7" s="45" t="b">
        <f>IF(事務所利用シート!E55="Check",TRUE,FALSE)</f>
        <v>0</v>
      </c>
    </row>
  </sheetData>
  <customSheetViews>
    <customSheetView guid="{6ED34210-E5EF-43B4-8014-AA1404957290}">
      <selection activeCell="D30" sqref="D30"/>
      <pageMargins left="0.7" right="0.7" top="0.75" bottom="0.75" header="0.3" footer="0.3"/>
      <pageSetup paperSize="9" orientation="portrait" r:id="rId1"/>
    </customSheetView>
    <customSheetView guid="{0C99540D-AED6-46B6-A92B-AE6BDA19C817}" state="hidden">
      <selection activeCell="D30" sqref="D30"/>
      <pageMargins left="0.7" right="0.7" top="0.75" bottom="0.75" header="0.3" footer="0.3"/>
      <pageSetup paperSize="9" orientation="portrait" r:id="rId2"/>
    </customSheetView>
  </customSheetViews>
  <phoneticPr fontId="19"/>
  <conditionalFormatting sqref="C1 E1:H1">
    <cfRule type="expression" dxfId="12" priority="10">
      <formula>#REF!="NG"</formula>
    </cfRule>
  </conditionalFormatting>
  <conditionalFormatting sqref="E1:H1 A1:C1">
    <cfRule type="expression" dxfId="11" priority="19">
      <formula>#REF!="NG"</formula>
    </cfRule>
  </conditionalFormatting>
  <conditionalFormatting sqref="D1">
    <cfRule type="expression" dxfId="10" priority="8">
      <formula>#REF!="NG"</formula>
    </cfRule>
  </conditionalFormatting>
  <conditionalFormatting sqref="D1">
    <cfRule type="expression" dxfId="9" priority="9">
      <formula>#REF!="NG"</formula>
    </cfRule>
  </conditionalFormatting>
  <conditionalFormatting sqref="I1">
    <cfRule type="expression" dxfId="8" priority="6">
      <formula>#REF!="NG"</formula>
    </cfRule>
  </conditionalFormatting>
  <conditionalFormatting sqref="I1">
    <cfRule type="expression" dxfId="7" priority="7">
      <formula>#REF!="NG"</formula>
    </cfRule>
  </conditionalFormatting>
  <conditionalFormatting sqref="A1">
    <cfRule type="expression" dxfId="6" priority="4">
      <formula>#REF!="NG"</formula>
    </cfRule>
  </conditionalFormatting>
  <conditionalFormatting sqref="A1">
    <cfRule type="expression" dxfId="5" priority="5">
      <formula>#REF!="NG"</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2" ma:contentTypeDescription="新しいドキュメントを作成します。" ma:contentTypeScope="" ma:versionID="77ab5b9fee77e8e10c247004ed38267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0367ac549c837d3b5879bf45cd644f2c"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x65e5__x4ed8_" minOccurs="0"/>
                <xsd:element ref="ns3:_x65e5__x4ed8__x3068__x6642__x523b_"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c25ceba3-332a-4df8-9220-78e594e879a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x65e5__x4ed8_" ma:index="14" nillable="true" ma:displayName="日付" ma:format="DateOnly" ma:internalName="_x65e5__x4ed8_">
      <xsd:simpleType>
        <xsd:restriction base="dms:DateTime"/>
      </xsd:simpleType>
    </xsd:element>
    <xsd:element name="_x65e5__x4ed8__x3068__x6642__x523b_" ma:index="15" nillable="true" ma:displayName="日付と時刻" ma:format="DateTime" ma:internalName="_x65e5__x4ed8__x3068__x6642__x523b_">
      <xsd:simpleType>
        <xsd:restriction base="dms:DateTim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_x3068__x6642__x523b_ xmlns="15d67602-a9f7-4793-a02c-f8b4e38e48f5" xsi:nil="true"/>
    <_x65e5__x4ed8_ xmlns="15d67602-a9f7-4793-a02c-f8b4e38e48f5" xsi:nil="true"/>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B62D-DC0B-4895-BE20-22B2F1695D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AFDEEF-DA29-40D2-8083-F318B21620AF}">
  <ds:schemaRefs>
    <ds:schemaRef ds:uri="15d67602-a9f7-4793-a02c-f8b4e38e48f5"/>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079dc812-d362-4b49-8a1c-27de54161c3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033E91A-A6D3-4FAB-B453-6C65ECDC5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履歴書（提出用）</vt:lpstr>
      <vt:lpstr>履歴書（入力例）</vt:lpstr>
      <vt:lpstr>記入要領</vt:lpstr>
      <vt:lpstr>専門分野一覧</vt:lpstr>
      <vt:lpstr>学位一覧</vt:lpstr>
      <vt:lpstr>在留資格一覧</vt:lpstr>
      <vt:lpstr>事務所利用シート</vt:lpstr>
      <vt:lpstr>Accessインポート用</vt:lpstr>
      <vt:lpstr>Accessインポート用 (学歴)</vt:lpstr>
      <vt:lpstr>Accessインポート用 (職歴)</vt:lpstr>
      <vt:lpstr>専門分野一覧!cd専門分野</vt:lpstr>
      <vt:lpstr>記入要領!Print_Area</vt:lpstr>
      <vt:lpstr>'履歴書（提出用）'!Print_Area</vt:lpstr>
      <vt:lpstr>'履歴書（入力例）'!Print_Area</vt:lpstr>
      <vt:lpstr>専門分野一覧!Print_Titles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cp:lastModifiedBy>UDAGAWA Shinji</cp:lastModifiedBy>
  <cp:lastPrinted>2024-04-03T02:54:04Z</cp:lastPrinted>
  <dcterms:created xsi:type="dcterms:W3CDTF">2020-04-10T01:34:14Z</dcterms:created>
  <dcterms:modified xsi:type="dcterms:W3CDTF">2024-12-23T00:36:33Z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18125000</vt:r8>
  </property>
  <property fmtid="{D5CDD505-2E9C-101B-9397-08002B2CF9AE}" pid="4" name="MediaServiceImageTags">
    <vt:lpwstr/>
  </property>
</Properties>
</file>