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wasedamail.sharepoint.com/sites/msteams_0a0e77/Shared Documents/General/03_教員人事/20_01_人事申請書類一式/21_理工教員人事申請書/2_最新版/★2024年度版_各種雛形/00_英語版（English）/"/>
    </mc:Choice>
  </mc:AlternateContent>
  <xr:revisionPtr revIDLastSave="8" documentId="13_ncr:1_{444A79AC-73D5-451B-B7BC-B8AC463EF5B0}" xr6:coauthVersionLast="47" xr6:coauthVersionMax="47" xr10:uidLastSave="{9A9B5A50-0217-4DEC-8D06-DD9334D89BF8}"/>
  <bookViews>
    <workbookView xWindow="28680" yWindow="-120" windowWidth="24240" windowHeight="13290" tabRatio="877" xr2:uid="{00000000-000D-0000-FFFF-FFFF00000000}"/>
  </bookViews>
  <sheets>
    <sheet name="CV（For submission）" sheetId="3" r:id="rId1"/>
    <sheet name="CV（Example of entry)" sheetId="13" r:id="rId2"/>
    <sheet name="Guideline for completing CV" sheetId="14" r:id="rId3"/>
    <sheet name="Fields of Specializations" sheetId="4" r:id="rId4"/>
    <sheet name="Degree list" sheetId="12" r:id="rId5"/>
    <sheet name="Status of residence" sheetId="7" r:id="rId6"/>
    <sheet name="事務所利用シート" sheetId="6" state="hidden" r:id="rId7"/>
    <sheet name="Accessインポート用" sheetId="9" state="hidden" r:id="rId8"/>
    <sheet name="Accessインポート用 (学歴)" sheetId="10" state="hidden" r:id="rId9"/>
    <sheet name="Accessインポート用 (職歴)" sheetId="11" state="hidden" r:id="rId10"/>
  </sheets>
  <definedNames>
    <definedName name="_xlnm._FilterDatabase" localSheetId="3" hidden="1">'Fields of Specializations'!$A$3:$B$3</definedName>
    <definedName name="_xlnm._FilterDatabase" localSheetId="6" hidden="1">事務所利用シート!$D$1:$D$109</definedName>
    <definedName name="cd専門分野" localSheetId="4">#REF!</definedName>
    <definedName name="cd専門分野" localSheetId="3">'Fields of Specializations'!$A$3:$C$282</definedName>
    <definedName name="cd専門分野" localSheetId="2">#REF!</definedName>
    <definedName name="cd専門分野">#REF!</definedName>
    <definedName name="_xlnm.Print_Area" localSheetId="1">'CV（Example of entry)'!$A$1:$AM$60</definedName>
    <definedName name="_xlnm.Print_Area" localSheetId="0">'CV（For submission）'!$A$1:$AM$60</definedName>
    <definedName name="_xlnm.Print_Titles" localSheetId="3">'Fields of Specializations'!$2:$3</definedName>
    <definedName name="Z_8E20F359_6C44_406F_8DA6_30A60C6C67F3_.wvu.Cols" localSheetId="2" hidden="1">'Guideline for completing CV'!$L:$T</definedName>
    <definedName name="Z_8E20F359_6C44_406F_8DA6_30A60C6C67F3_.wvu.FilterData" localSheetId="3" hidden="1">'Fields of Specializations'!$A$3:$B$3</definedName>
    <definedName name="Z_8E20F359_6C44_406F_8DA6_30A60C6C67F3_.wvu.FilterData" localSheetId="6" hidden="1">事務所利用シート!$D$1:$D$109</definedName>
    <definedName name="Z_8E20F359_6C44_406F_8DA6_30A60C6C67F3_.wvu.PrintArea" localSheetId="1" hidden="1">'CV（Example of entry)'!$A$1:$AM$60</definedName>
    <definedName name="Z_8E20F359_6C44_406F_8DA6_30A60C6C67F3_.wvu.PrintArea" localSheetId="0" hidden="1">'CV（For submission）'!$A$1:$AM$60</definedName>
    <definedName name="Z_8E20F359_6C44_406F_8DA6_30A60C6C67F3_.wvu.PrintTitles" localSheetId="3" hidden="1">'Fields of Specializations'!$2:$3</definedName>
    <definedName name="Z_8E20F359_6C44_406F_8DA6_30A60C6C67F3_.wvu.Rows" localSheetId="4" hidden="1">'Degree list'!$3:$3</definedName>
    <definedName name="Z_8E20F359_6C44_406F_8DA6_30A60C6C67F3_.wvu.Rows" localSheetId="3" hidden="1">'Fields of Specializations'!$4:$4</definedName>
    <definedName name="Z_D0E28751_E0EC_4A59_868F_165AD7EE0844_.wvu.Cols" localSheetId="2" hidden="1">'Guideline for completing CV'!$L:$T</definedName>
    <definedName name="Z_D0E28751_E0EC_4A59_868F_165AD7EE0844_.wvu.Cols" localSheetId="5" hidden="1">'Status of residence'!$B:$C</definedName>
    <definedName name="Z_D0E28751_E0EC_4A59_868F_165AD7EE0844_.wvu.FilterData" localSheetId="3" hidden="1">'Fields of Specializations'!$A$3:$B$3</definedName>
    <definedName name="Z_D0E28751_E0EC_4A59_868F_165AD7EE0844_.wvu.FilterData" localSheetId="6" hidden="1">事務所利用シート!$D$1:$D$109</definedName>
    <definedName name="Z_D0E28751_E0EC_4A59_868F_165AD7EE0844_.wvu.PrintArea" localSheetId="1" hidden="1">'CV（Example of entry)'!$A$1:$AM$60</definedName>
    <definedName name="Z_D0E28751_E0EC_4A59_868F_165AD7EE0844_.wvu.PrintArea" localSheetId="0" hidden="1">'CV（For submission）'!$A$1:$AM$60</definedName>
    <definedName name="Z_D0E28751_E0EC_4A59_868F_165AD7EE0844_.wvu.PrintTitles" localSheetId="3" hidden="1">'Fields of Specializations'!$2:$3</definedName>
    <definedName name="Z_D0E28751_E0EC_4A59_868F_165AD7EE0844_.wvu.Rows" localSheetId="4" hidden="1">'Degree list'!$3:$3</definedName>
    <definedName name="Z_D0E28751_E0EC_4A59_868F_165AD7EE0844_.wvu.Rows" localSheetId="3" hidden="1">'Fields of Specializations'!$4:$4</definedName>
  </definedNames>
  <calcPr calcId="191029"/>
  <customWorkbookViews>
    <customWorkbookView name="申請用" guid="{D0E28751-E0EC-4A59-868F-165AD7EE0844}" maximized="1" xWindow="1912" yWindow="-8" windowWidth="1616" windowHeight="886" tabRatio="877" activeSheetId="3"/>
    <customWorkbookView name="事務所用" guid="{8E20F359-6C44-406F-8DA6-30A60C6C67F3}" maximized="1" xWindow="1912" yWindow="-8" windowWidth="1616" windowHeight="886" tabRatio="877"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7" i="6" l="1"/>
  <c r="C102" i="6"/>
  <c r="C97" i="6"/>
  <c r="C92" i="6"/>
  <c r="C87" i="6"/>
  <c r="C82" i="6"/>
  <c r="C77" i="6"/>
  <c r="C72" i="6"/>
  <c r="C67" i="6"/>
  <c r="C11" i="6" l="1"/>
  <c r="R10" i="13" l="1"/>
  <c r="C63" i="6" l="1"/>
  <c r="U2" i="9" s="1"/>
  <c r="C61" i="6"/>
  <c r="D2" i="6"/>
  <c r="E3" i="6" l="1"/>
  <c r="D3" i="6" s="1"/>
  <c r="B43" i="6" l="1"/>
  <c r="B37" i="6"/>
  <c r="C15" i="6" l="1"/>
  <c r="C75" i="6" l="1"/>
  <c r="C4" i="11" s="1"/>
  <c r="C76" i="6"/>
  <c r="E4" i="11" s="1"/>
  <c r="D4" i="11"/>
  <c r="C78" i="6"/>
  <c r="F4" i="11" s="1"/>
  <c r="C79" i="6"/>
  <c r="C80" i="6"/>
  <c r="C81" i="6"/>
  <c r="E5" i="11" s="1"/>
  <c r="D5" i="11"/>
  <c r="C83" i="6"/>
  <c r="F5" i="11" s="1"/>
  <c r="C84" i="6"/>
  <c r="G5" i="11" s="1"/>
  <c r="C85" i="6"/>
  <c r="C6" i="11" s="1"/>
  <c r="C86" i="6"/>
  <c r="E6" i="11" s="1"/>
  <c r="C88" i="6"/>
  <c r="F6" i="11" s="1"/>
  <c r="C89" i="6"/>
  <c r="G6" i="11" s="1"/>
  <c r="C90" i="6"/>
  <c r="C91" i="6"/>
  <c r="E7" i="11" s="1"/>
  <c r="D7" i="11"/>
  <c r="C93" i="6"/>
  <c r="F7" i="11" s="1"/>
  <c r="C94" i="6"/>
  <c r="G7" i="11" s="1"/>
  <c r="C95" i="6"/>
  <c r="C8" i="11" s="1"/>
  <c r="C96" i="6"/>
  <c r="D8" i="11"/>
  <c r="C98" i="6"/>
  <c r="F8" i="11" s="1"/>
  <c r="C99" i="6"/>
  <c r="G8" i="11" s="1"/>
  <c r="C100" i="6"/>
  <c r="C9" i="11" s="1"/>
  <c r="C101" i="6"/>
  <c r="E9" i="11" s="1"/>
  <c r="D9" i="11"/>
  <c r="C103" i="6"/>
  <c r="F9" i="11" s="1"/>
  <c r="C104" i="6"/>
  <c r="G9" i="11" s="1"/>
  <c r="C105" i="6"/>
  <c r="C10" i="11" s="1"/>
  <c r="C106" i="6"/>
  <c r="E10" i="11" s="1"/>
  <c r="D10" i="11"/>
  <c r="C108" i="6"/>
  <c r="F10" i="11" s="1"/>
  <c r="C109" i="6"/>
  <c r="G10" i="11" s="1"/>
  <c r="C74" i="6"/>
  <c r="G3" i="11" s="1"/>
  <c r="C73" i="6"/>
  <c r="F3" i="11" s="1"/>
  <c r="D3" i="11"/>
  <c r="C71" i="6"/>
  <c r="E3" i="11" s="1"/>
  <c r="B3" i="11"/>
  <c r="B4" i="11"/>
  <c r="B5" i="11"/>
  <c r="B6" i="11"/>
  <c r="B7" i="11"/>
  <c r="B8" i="11"/>
  <c r="B9" i="11"/>
  <c r="B10" i="11"/>
  <c r="C22" i="6"/>
  <c r="D22" i="6" s="1"/>
  <c r="C25" i="6"/>
  <c r="D25" i="6" s="1"/>
  <c r="C24" i="6"/>
  <c r="D24" i="6" s="1"/>
  <c r="C23" i="6"/>
  <c r="D23" i="6" s="1"/>
  <c r="C69" i="6"/>
  <c r="D69" i="6" s="1"/>
  <c r="E67" i="6"/>
  <c r="C68" i="6"/>
  <c r="C66" i="6"/>
  <c r="D66" i="6" s="1"/>
  <c r="C62" i="6"/>
  <c r="T2" i="9" s="1"/>
  <c r="S2" i="9"/>
  <c r="C60" i="6"/>
  <c r="C59" i="6"/>
  <c r="C54" i="6"/>
  <c r="C53" i="6"/>
  <c r="C58" i="6"/>
  <c r="C57" i="6"/>
  <c r="C52" i="6"/>
  <c r="C51" i="6"/>
  <c r="C48" i="6"/>
  <c r="C47" i="6"/>
  <c r="C46" i="6"/>
  <c r="C45" i="6"/>
  <c r="C43" i="6"/>
  <c r="E43" i="6" s="1"/>
  <c r="C44" i="6"/>
  <c r="C42" i="6"/>
  <c r="C41" i="6"/>
  <c r="C40" i="6"/>
  <c r="C39" i="6"/>
  <c r="C37" i="6"/>
  <c r="C36" i="6"/>
  <c r="D36" i="6" s="1"/>
  <c r="C35" i="6"/>
  <c r="D35" i="6" s="1"/>
  <c r="C34" i="6"/>
  <c r="D34" i="6" s="1"/>
  <c r="C33" i="6"/>
  <c r="D33" i="6" s="1"/>
  <c r="C28" i="6"/>
  <c r="D28" i="6" s="1"/>
  <c r="C27" i="6"/>
  <c r="D27" i="6" s="1"/>
  <c r="C20" i="6"/>
  <c r="Q2" i="9" s="1"/>
  <c r="C19" i="6"/>
  <c r="O2" i="9" s="1"/>
  <c r="D11" i="6"/>
  <c r="C5" i="6"/>
  <c r="D5" i="6" s="1"/>
  <c r="C4" i="6"/>
  <c r="D4" i="6" s="1"/>
  <c r="D68" i="6" l="1"/>
  <c r="D47" i="6"/>
  <c r="B2" i="9"/>
  <c r="E90" i="6"/>
  <c r="D92" i="6" s="1"/>
  <c r="E80" i="6"/>
  <c r="D80" i="6" s="1"/>
  <c r="E105" i="6"/>
  <c r="H10" i="11" s="1"/>
  <c r="E95" i="6"/>
  <c r="E97" i="6" s="1"/>
  <c r="C7" i="11"/>
  <c r="E85" i="6"/>
  <c r="D85" i="6" s="1"/>
  <c r="E75" i="6"/>
  <c r="D77" i="6" s="1"/>
  <c r="D6" i="11"/>
  <c r="G4" i="11"/>
  <c r="E100" i="6"/>
  <c r="E102" i="6" s="1"/>
  <c r="D103" i="6" s="1"/>
  <c r="E8" i="11"/>
  <c r="C5" i="11"/>
  <c r="E61" i="6"/>
  <c r="D44" i="6"/>
  <c r="D45" i="6"/>
  <c r="D46" i="6"/>
  <c r="D48" i="6"/>
  <c r="E46" i="6"/>
  <c r="D61" i="6" l="1"/>
  <c r="D63" i="6"/>
  <c r="H7" i="11"/>
  <c r="E92" i="6"/>
  <c r="D93" i="6" s="1"/>
  <c r="D91" i="6"/>
  <c r="D90" i="6"/>
  <c r="D94" i="6"/>
  <c r="D84" i="6"/>
  <c r="D81" i="6"/>
  <c r="E82" i="6"/>
  <c r="D83" i="6" s="1"/>
  <c r="H5" i="11"/>
  <c r="D82" i="6"/>
  <c r="D96" i="6"/>
  <c r="D97" i="6"/>
  <c r="D99" i="6"/>
  <c r="H8" i="11"/>
  <c r="D95" i="6"/>
  <c r="D109" i="6"/>
  <c r="E107" i="6"/>
  <c r="E108" i="6" s="1"/>
  <c r="D107" i="6"/>
  <c r="D106" i="6"/>
  <c r="D105" i="6"/>
  <c r="H9" i="11"/>
  <c r="D100" i="6"/>
  <c r="D104" i="6"/>
  <c r="E103" i="6"/>
  <c r="D89" i="6"/>
  <c r="H6" i="11"/>
  <c r="D86" i="6"/>
  <c r="E87" i="6"/>
  <c r="E88" i="6" s="1"/>
  <c r="D87" i="6"/>
  <c r="E77" i="6"/>
  <c r="D78" i="6" s="1"/>
  <c r="D79" i="6"/>
  <c r="D76" i="6"/>
  <c r="D75" i="6"/>
  <c r="H4" i="11"/>
  <c r="D102" i="6"/>
  <c r="D101" i="6"/>
  <c r="D98" i="6"/>
  <c r="E98" i="6"/>
  <c r="D62" i="6"/>
  <c r="E64" i="6"/>
  <c r="D64" i="6" s="1"/>
  <c r="C64" i="6" s="1"/>
  <c r="V2" i="9" s="1"/>
  <c r="E93" i="6" l="1"/>
  <c r="E83" i="6"/>
  <c r="D108" i="6"/>
  <c r="D88" i="6"/>
  <c r="E78" i="6"/>
  <c r="E10" i="6"/>
  <c r="F2" i="9" l="1"/>
  <c r="B2" i="11" l="1"/>
  <c r="B7" i="10"/>
  <c r="B6" i="10"/>
  <c r="B5" i="10"/>
  <c r="B4" i="10"/>
  <c r="B3" i="10"/>
  <c r="B2" i="10"/>
  <c r="A7" i="10" l="1"/>
  <c r="A6" i="10"/>
  <c r="A5" i="10"/>
  <c r="A4" i="10"/>
  <c r="A3" i="10"/>
  <c r="A2" i="10"/>
  <c r="C16" i="6" l="1"/>
  <c r="D16" i="6" l="1"/>
  <c r="L2" i="9"/>
  <c r="F2" i="11"/>
  <c r="D67" i="6"/>
  <c r="C65" i="6"/>
  <c r="C70" i="6"/>
  <c r="Z2" i="9"/>
  <c r="Y2" i="9"/>
  <c r="X2" i="9"/>
  <c r="C3" i="11" l="1"/>
  <c r="E70" i="6"/>
  <c r="E72" i="6" s="1"/>
  <c r="D2" i="11"/>
  <c r="G2" i="11"/>
  <c r="D65" i="6"/>
  <c r="C2" i="11"/>
  <c r="E2" i="11"/>
  <c r="W2" i="9"/>
  <c r="H7" i="10"/>
  <c r="F7" i="10"/>
  <c r="H6" i="10"/>
  <c r="F6" i="10"/>
  <c r="H5" i="10"/>
  <c r="F5" i="10"/>
  <c r="H4" i="10"/>
  <c r="F4" i="10"/>
  <c r="F3" i="10"/>
  <c r="H3" i="10"/>
  <c r="D70" i="6" l="1"/>
  <c r="D72" i="6"/>
  <c r="D71" i="6"/>
  <c r="D74" i="6"/>
  <c r="H3" i="11"/>
  <c r="D73" i="6"/>
  <c r="H2" i="10"/>
  <c r="F2" i="10"/>
  <c r="E34" i="6"/>
  <c r="C26" i="6"/>
  <c r="C32" i="6"/>
  <c r="D32" i="6" s="1"/>
  <c r="C31" i="6"/>
  <c r="D31" i="6" s="1"/>
  <c r="C38" i="6"/>
  <c r="D4" i="10" s="1"/>
  <c r="D5" i="10"/>
  <c r="C5" i="10"/>
  <c r="C56" i="6"/>
  <c r="D7" i="10" s="1"/>
  <c r="C55" i="6"/>
  <c r="C49" i="6"/>
  <c r="C50" i="6"/>
  <c r="D6" i="10" s="1"/>
  <c r="C6" i="10" l="1"/>
  <c r="E49" i="6"/>
  <c r="C7" i="10"/>
  <c r="E55" i="6"/>
  <c r="C4" i="10"/>
  <c r="E37" i="6"/>
  <c r="D3" i="10"/>
  <c r="C3" i="10"/>
  <c r="D26" i="6"/>
  <c r="C2" i="10"/>
  <c r="E28" i="6"/>
  <c r="E58" i="6" l="1"/>
  <c r="D59" i="6"/>
  <c r="D60" i="6"/>
  <c r="D57" i="6"/>
  <c r="D58" i="6"/>
  <c r="D56" i="6"/>
  <c r="I7" i="10"/>
  <c r="E52" i="6"/>
  <c r="D50" i="6"/>
  <c r="D53" i="6"/>
  <c r="D52" i="6"/>
  <c r="D54" i="6"/>
  <c r="D51" i="6"/>
  <c r="I6" i="10"/>
  <c r="D42" i="6"/>
  <c r="D40" i="6"/>
  <c r="D41" i="6"/>
  <c r="D39" i="6"/>
  <c r="E40" i="6"/>
  <c r="D38" i="6"/>
  <c r="I4" i="10"/>
  <c r="C12" i="6"/>
  <c r="C17" i="6"/>
  <c r="C14" i="6"/>
  <c r="C13" i="6"/>
  <c r="D10" i="6"/>
  <c r="C10" i="6" s="1"/>
  <c r="E2" i="9" s="1"/>
  <c r="C9" i="6"/>
  <c r="D9" i="6" s="1"/>
  <c r="D7" i="6" s="1"/>
  <c r="C8" i="6"/>
  <c r="C3" i="6"/>
  <c r="A2" i="9" s="1"/>
  <c r="D13" i="6" l="1"/>
  <c r="D14" i="6"/>
  <c r="D17" i="6"/>
  <c r="M2" i="9"/>
  <c r="D15" i="6"/>
  <c r="K2" i="9"/>
  <c r="J2" i="9"/>
  <c r="I2" i="9"/>
  <c r="H2" i="9"/>
  <c r="D12" i="6"/>
  <c r="D8" i="6"/>
  <c r="C6" i="6"/>
  <c r="C7" i="6"/>
  <c r="R10" i="3"/>
  <c r="D6" i="6" l="1"/>
  <c r="D2" i="9"/>
  <c r="I5" i="10"/>
  <c r="C2" i="9" l="1"/>
  <c r="E73" i="6"/>
  <c r="E68" i="6"/>
  <c r="C30" i="6" l="1"/>
  <c r="C29" i="6"/>
  <c r="D30" i="6" l="1"/>
  <c r="G2" i="10"/>
  <c r="E5" i="10"/>
  <c r="G4" i="10"/>
  <c r="E4" i="10"/>
  <c r="D29" i="6"/>
  <c r="E2" i="10"/>
  <c r="E7" i="10"/>
  <c r="G6" i="10"/>
  <c r="E6" i="10"/>
  <c r="G7" i="10"/>
  <c r="G5" i="10"/>
  <c r="G3" i="10"/>
  <c r="E3" i="10"/>
  <c r="E12" i="6"/>
  <c r="E19" i="6" s="1"/>
  <c r="D19" i="6" l="1"/>
  <c r="D20" i="6"/>
  <c r="P2" i="9" s="1"/>
  <c r="E21" i="6"/>
  <c r="D21" i="6" s="1"/>
  <c r="C21" i="6" s="1"/>
  <c r="G2" i="9"/>
  <c r="J3" i="6" l="1"/>
  <c r="R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HIRAI Yusuke</author>
    <author>0000478237</author>
  </authors>
  <commentList>
    <comment ref="D2" authorId="0" shapeId="0" xr:uid="{90B7005F-31BF-4D96-9501-B81D094D6E64}">
      <text>
        <r>
          <rPr>
            <b/>
            <sz val="9"/>
            <color indexed="81"/>
            <rFont val="MS P ゴシック"/>
            <family val="3"/>
            <charset val="128"/>
          </rPr>
          <t>Please tick the box if applicable.
If not, please attach a separate document giving the details.</t>
        </r>
      </text>
    </comment>
    <comment ref="V11" authorId="1" shapeId="0" xr:uid="{00000000-0006-0000-0000-000001000000}">
      <text>
        <r>
          <rPr>
            <b/>
            <sz val="9"/>
            <color indexed="81"/>
            <rFont val="MS P ゴシック"/>
            <family val="3"/>
            <charset val="128"/>
          </rPr>
          <t>Permission to engage in activity other than that permitted under the status of residence</t>
        </r>
      </text>
    </comment>
    <comment ref="AB12" authorId="1" shapeId="0" xr:uid="{00000000-0006-0000-0000-000002000000}">
      <text>
        <r>
          <rPr>
            <b/>
            <sz val="9"/>
            <color indexed="81"/>
            <rFont val="MS P ゴシック"/>
            <family val="3"/>
            <charset val="128"/>
          </rPr>
          <t>Please select a status from the list or copy and paste from any indicated in "Status of residence" sheet.</t>
        </r>
      </text>
    </comment>
    <comment ref="I15" authorId="1" shapeId="0" xr:uid="{00000000-0006-0000-0000-00000E000000}">
      <text>
        <r>
          <rPr>
            <b/>
            <sz val="9"/>
            <color indexed="81"/>
            <rFont val="MS P ゴシック"/>
            <family val="3"/>
            <charset val="128"/>
          </rPr>
          <t>Please select a status from the list or copy and paste from any indicated in "Fields of Specializations" sheet.</t>
        </r>
      </text>
    </comment>
    <comment ref="F23" authorId="1" shapeId="0" xr:uid="{00000000-0006-0000-0000-000003000000}">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5" authorId="1" shapeId="0" xr:uid="{00000000-0006-0000-0000-000004000000}">
      <text>
        <r>
          <rPr>
            <b/>
            <sz val="9"/>
            <color indexed="81"/>
            <rFont val="MS P ゴシック"/>
            <family val="3"/>
            <charset val="128"/>
          </rPr>
          <t>If it's not listed, Please fill in the form directly.</t>
        </r>
      </text>
    </comment>
    <comment ref="F25" authorId="1" shapeId="0" xr:uid="{00000000-0006-0000-0000-000005000000}">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7" authorId="1" shapeId="0" xr:uid="{00000000-0006-0000-0000-000006000000}">
      <text>
        <r>
          <rPr>
            <b/>
            <sz val="9"/>
            <color indexed="81"/>
            <rFont val="MS P ゴシック"/>
            <family val="3"/>
            <charset val="128"/>
          </rPr>
          <t>If it's not listed, Please fill in the form directly.</t>
        </r>
      </text>
    </comment>
    <comment ref="F27" authorId="1" shapeId="0" xr:uid="{5DF9DCEE-2141-45D6-BDFE-26DA763848CD}">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9" authorId="1" shapeId="0" xr:uid="{00000000-0006-0000-0000-000008000000}">
      <text>
        <r>
          <rPr>
            <b/>
            <sz val="9"/>
            <color indexed="81"/>
            <rFont val="MS P ゴシック"/>
            <family val="3"/>
            <charset val="128"/>
          </rPr>
          <t>Master’s Program
(Master's curriculum/Master's program)</t>
        </r>
      </text>
    </comment>
    <comment ref="F29" authorId="1" shapeId="0" xr:uid="{00000000-0006-0000-0000-000009000000}">
      <text>
        <r>
          <rPr>
            <b/>
            <sz val="9"/>
            <color indexed="81"/>
            <rFont val="MS P ゴシック"/>
            <family val="3"/>
            <charset val="128"/>
          </rPr>
          <t>Please write the name of the country and the name of the university in the upper row, and the graduate school and major in the bottom row.</t>
        </r>
      </text>
    </comment>
    <comment ref="B31" authorId="1" shapeId="0" xr:uid="{00000000-0006-0000-0000-00000A000000}">
      <text>
        <r>
          <rPr>
            <b/>
            <sz val="9"/>
            <color indexed="81"/>
            <rFont val="MS P ゴシック"/>
            <family val="3"/>
            <charset val="128"/>
          </rPr>
          <t>Doctoral Program
(Doctoral curriculum/Doctoral program)</t>
        </r>
      </text>
    </comment>
    <comment ref="F31" authorId="1" shapeId="0" xr:uid="{9C23D7FD-2591-44EF-8776-652D5D008906}">
      <text>
        <r>
          <rPr>
            <b/>
            <sz val="9"/>
            <color indexed="81"/>
            <rFont val="MS P ゴシック"/>
            <family val="3"/>
            <charset val="128"/>
          </rPr>
          <t>Please write the name of the country and the name of the university in the upper row, and the graduate school and major in the bottom row.</t>
        </r>
      </text>
    </comment>
    <comment ref="M33" authorId="1" shapeId="0" xr:uid="{1AC5D1E3-09D8-4518-9AD7-9BC76C550E9A}">
      <text>
        <r>
          <rPr>
            <b/>
            <sz val="9"/>
            <color indexed="81"/>
            <rFont val="MS P ゴシック"/>
            <family val="3"/>
            <charset val="128"/>
          </rPr>
          <t>Please select from the dropdown list or copy and paste from the separate sheet "Degree list". If it's not listed, Please fill in the form directly.</t>
        </r>
      </text>
    </comment>
    <comment ref="AI40" authorId="0" shapeId="0" xr:uid="{40F1AC22-EC2D-4F54-9489-29EFBC70D4B4}">
      <text>
        <r>
          <rPr>
            <b/>
            <sz val="9"/>
            <color indexed="81"/>
            <rFont val="MS P ゴシック"/>
            <family val="3"/>
            <charset val="128"/>
          </rPr>
          <t>If there is not enough space in the Work Experience part, please add additional lines as appropriate.</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HIRAI Yusuke</author>
    <author>0000478237</author>
  </authors>
  <commentList>
    <comment ref="D2" authorId="0" shapeId="0" xr:uid="{612391BB-45BB-41AE-B042-DCEB602DDF43}">
      <text>
        <r>
          <rPr>
            <b/>
            <sz val="9"/>
            <color indexed="81"/>
            <rFont val="MS P ゴシック"/>
            <family val="3"/>
            <charset val="128"/>
          </rPr>
          <t>Please tick the box if applicable.
If not, please attach a separate document giving the details.</t>
        </r>
      </text>
    </comment>
    <comment ref="V11" authorId="1" shapeId="0" xr:uid="{B1F788B3-78F1-4684-A0EA-EA104F7F9D40}">
      <text>
        <r>
          <rPr>
            <b/>
            <sz val="9"/>
            <color indexed="81"/>
            <rFont val="MS P ゴシック"/>
            <family val="3"/>
            <charset val="128"/>
          </rPr>
          <t>Permission to engage in activity other than that permitted under the status of residence</t>
        </r>
      </text>
    </comment>
    <comment ref="AB12" authorId="1" shapeId="0" xr:uid="{71EB10E2-AA11-4127-8E9B-EC5F92111305}">
      <text>
        <r>
          <rPr>
            <b/>
            <sz val="9"/>
            <color indexed="81"/>
            <rFont val="MS P ゴシック"/>
            <family val="3"/>
            <charset val="128"/>
          </rPr>
          <t>Please select a status from the list or copy and paste from any indicated in "Status of residence" sheet.</t>
        </r>
      </text>
    </comment>
    <comment ref="I15" authorId="1" shapeId="0" xr:uid="{3CB8E0BC-3730-46FF-87E9-8E0AE327E2B0}">
      <text>
        <r>
          <rPr>
            <b/>
            <sz val="9"/>
            <color indexed="81"/>
            <rFont val="MS P ゴシック"/>
            <family val="3"/>
            <charset val="128"/>
          </rPr>
          <t>Please select a status from the list or copy and paste from any indicated in "Fields of Specializations" sheet.</t>
        </r>
      </text>
    </comment>
    <comment ref="F23" authorId="1" shapeId="0" xr:uid="{D6F9C9A2-F763-4C64-9394-28C9A248831B}">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5" authorId="1" shapeId="0" xr:uid="{5387D5F7-8F65-4D3F-9055-2B6BA3B62D76}">
      <text>
        <r>
          <rPr>
            <b/>
            <sz val="9"/>
            <color indexed="81"/>
            <rFont val="MS P ゴシック"/>
            <family val="3"/>
            <charset val="128"/>
          </rPr>
          <t>If it's not listed, Please fill in the form directly.</t>
        </r>
      </text>
    </comment>
    <comment ref="F25" authorId="1" shapeId="0" xr:uid="{EE5FE5E8-43AE-4ED9-BC45-D6BEE5314602}">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7" authorId="1" shapeId="0" xr:uid="{E628AC61-9ECA-417C-B5CA-C0E5AF438DD5}">
      <text>
        <r>
          <rPr>
            <b/>
            <sz val="9"/>
            <color indexed="81"/>
            <rFont val="MS P ゴシック"/>
            <family val="3"/>
            <charset val="128"/>
          </rPr>
          <t>If it's not listed, Please fill in the form directly.</t>
        </r>
      </text>
    </comment>
    <comment ref="F27" authorId="1" shapeId="0" xr:uid="{D2B78A10-4F6F-412D-A4E4-7E8D9D2694E3}">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9" authorId="1" shapeId="0" xr:uid="{D7724D37-077B-4BF1-9081-BA96A8C19B6E}">
      <text>
        <r>
          <rPr>
            <b/>
            <sz val="9"/>
            <color indexed="81"/>
            <rFont val="MS P ゴシック"/>
            <family val="3"/>
            <charset val="128"/>
          </rPr>
          <t>Master’s Program
(Master's curriculum/Master's program)</t>
        </r>
      </text>
    </comment>
    <comment ref="F29" authorId="1" shapeId="0" xr:uid="{C14915D0-F851-4227-A1A3-D3C29B6D767A}">
      <text>
        <r>
          <rPr>
            <b/>
            <sz val="9"/>
            <color indexed="81"/>
            <rFont val="MS P ゴシック"/>
            <family val="3"/>
            <charset val="128"/>
          </rPr>
          <t>Please write the name of the country and the name of the university in the upper row, and the graduate school and major in the bottom row.</t>
        </r>
      </text>
    </comment>
    <comment ref="B31" authorId="1" shapeId="0" xr:uid="{95340FF5-1EE3-4692-BCF8-3F1EE1E3AC25}">
      <text>
        <r>
          <rPr>
            <b/>
            <sz val="9"/>
            <color indexed="81"/>
            <rFont val="MS P ゴシック"/>
            <family val="3"/>
            <charset val="128"/>
          </rPr>
          <t>Doctoral Program
(Doctoral curriculum/Doctoral program)</t>
        </r>
      </text>
    </comment>
    <comment ref="F31" authorId="1" shapeId="0" xr:uid="{A538C8D9-AD53-4AAD-BDE6-441E49942767}">
      <text>
        <r>
          <rPr>
            <b/>
            <sz val="9"/>
            <color indexed="81"/>
            <rFont val="MS P ゴシック"/>
            <family val="3"/>
            <charset val="128"/>
          </rPr>
          <t>Please write the name of the country and the name of the university in the upper row, and the graduate school and major in the bottom row.</t>
        </r>
      </text>
    </comment>
    <comment ref="M33" authorId="1" shapeId="0" xr:uid="{28C1C49F-9CAB-42F0-87F4-527E6BE7E85A}">
      <text>
        <r>
          <rPr>
            <b/>
            <sz val="9"/>
            <color indexed="81"/>
            <rFont val="MS P ゴシック"/>
            <family val="3"/>
            <charset val="128"/>
          </rPr>
          <t>Please select from the dropdown list or copy and paste from the separate sheet "Degree list". If it's not listed, Please fill in the form directly.</t>
        </r>
      </text>
    </comment>
    <comment ref="K40" authorId="1" shapeId="0" xr:uid="{2FAE0CCC-4B7E-4B09-AE7B-A92BE27ABF0C}">
      <text>
        <r>
          <rPr>
            <b/>
            <sz val="9"/>
            <color indexed="81"/>
            <rFont val="MS P ゴシック"/>
            <family val="3"/>
            <charset val="128"/>
          </rPr>
          <t>Please indicate (scheduled) Completion/Resignation date.</t>
        </r>
      </text>
    </comment>
  </commentList>
</comments>
</file>

<file path=xl/sharedStrings.xml><?xml version="1.0" encoding="utf-8"?>
<sst xmlns="http://schemas.openxmlformats.org/spreadsheetml/2006/main" count="1862" uniqueCount="1100">
  <si>
    <t>生年月日</t>
  </si>
  <si>
    <t>性別</t>
    <rPh sb="0" eb="2">
      <t>セイベツ</t>
    </rPh>
    <phoneticPr fontId="18"/>
  </si>
  <si>
    <t>翻訳者氏名※</t>
    <phoneticPr fontId="18"/>
  </si>
  <si>
    <t>TEL</t>
    <phoneticPr fontId="18"/>
  </si>
  <si>
    <t>携帯</t>
    <rPh sb="0" eb="2">
      <t>ケイタイ</t>
    </rPh>
    <phoneticPr fontId="18"/>
  </si>
  <si>
    <t>現住所</t>
    <rPh sb="0" eb="3">
      <t>ゲンジュウショ</t>
    </rPh>
    <phoneticPr fontId="18"/>
  </si>
  <si>
    <t>e-mail</t>
    <phoneticPr fontId="18"/>
  </si>
  <si>
    <t>在留資格※</t>
    <phoneticPr fontId="18"/>
  </si>
  <si>
    <t>在留期限※</t>
    <phoneticPr fontId="18"/>
  </si>
  <si>
    <t>国籍</t>
    <rPh sb="0" eb="2">
      <t>コクセキ</t>
    </rPh>
    <phoneticPr fontId="18"/>
  </si>
  <si>
    <t>資格外活動許可※</t>
    <phoneticPr fontId="18"/>
  </si>
  <si>
    <t>研究分野</t>
    <rPh sb="0" eb="2">
      <t>ケンキュウ</t>
    </rPh>
    <rPh sb="2" eb="4">
      <t>ブンヤ</t>
    </rPh>
    <phoneticPr fontId="18"/>
  </si>
  <si>
    <t>教授</t>
  </si>
  <si>
    <t>情報学基礎</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</si>
  <si>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</si>
  <si>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</si>
  <si>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</si>
  <si>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</si>
  <si>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</si>
  <si>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</si>
  <si>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</si>
  <si>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</si>
  <si>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</si>
  <si>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</si>
  <si>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神経科学一般</t>
  </si>
  <si>
    <t>神経解剖学・神経病理学</t>
  </si>
  <si>
    <t>神経化学・神経薬理学</t>
  </si>
  <si>
    <t>神経・筋肉生理学</t>
  </si>
  <si>
    <t>実験動物学</t>
  </si>
  <si>
    <t>医用生体工学・生体材料学</t>
  </si>
  <si>
    <t>医用システム</t>
  </si>
  <si>
    <t>リハビリテーション科学・福祉工学</t>
  </si>
  <si>
    <t>身体教育学</t>
  </si>
  <si>
    <t>スポーツ科学</t>
  </si>
  <si>
    <t>応用健康科学</t>
  </si>
  <si>
    <t>生活科学一般</t>
  </si>
  <si>
    <t>食生活学</t>
  </si>
  <si>
    <t>科学教育</t>
  </si>
  <si>
    <t>教育工学</t>
  </si>
  <si>
    <t>科学社会学・科学技術史</t>
  </si>
  <si>
    <t>文化財科学</t>
  </si>
  <si>
    <t>地理学</t>
  </si>
  <si>
    <t>環境動態解析</t>
  </si>
  <si>
    <t>環境影響評価・環境政策</t>
  </si>
  <si>
    <t>放射線・化学物質影響科学</t>
  </si>
  <si>
    <t>環境技術・環境材料</t>
  </si>
  <si>
    <t>ナノ構造科学</t>
  </si>
  <si>
    <t>ナノ材料・ナノバイオサイエンス</t>
  </si>
  <si>
    <t>マイクロ・ナノデバイス</t>
  </si>
  <si>
    <t>社会システム工学・安全システム</t>
  </si>
  <si>
    <t>自然災害科学</t>
  </si>
  <si>
    <t>基礎ゲノム科学</t>
  </si>
  <si>
    <t>応用ゲノム科学</t>
  </si>
  <si>
    <t>生物分子科学</t>
  </si>
  <si>
    <t>資源保全学</t>
  </si>
  <si>
    <t>地域研究</t>
  </si>
  <si>
    <t>ジェンダー</t>
  </si>
  <si>
    <t>哲学・倫理学</t>
  </si>
  <si>
    <t>中国哲学</t>
  </si>
  <si>
    <t>印度哲学・仏教学</t>
  </si>
  <si>
    <t>宗教学</t>
  </si>
  <si>
    <t>思想史</t>
  </si>
  <si>
    <t>美学・美術史</t>
  </si>
  <si>
    <t>日本文学</t>
  </si>
  <si>
    <t>ヨーロッパ語系文学</t>
  </si>
  <si>
    <t>各国文学・文学論</t>
  </si>
  <si>
    <t>言語学</t>
  </si>
  <si>
    <t>日本語学</t>
  </si>
  <si>
    <t>英語学</t>
  </si>
  <si>
    <t>日本語教育</t>
  </si>
  <si>
    <t>外国語教育</t>
  </si>
  <si>
    <t>史学一般</t>
  </si>
  <si>
    <t>日本史</t>
  </si>
  <si>
    <t>東洋史</t>
  </si>
  <si>
    <t>西洋史</t>
  </si>
  <si>
    <t>考古学</t>
  </si>
  <si>
    <t>人文地理学</t>
  </si>
  <si>
    <t>文化人類学・民俗学</t>
  </si>
  <si>
    <t>基礎法学</t>
  </si>
  <si>
    <t>公法学</t>
  </si>
  <si>
    <t>国際法学</t>
  </si>
  <si>
    <t>社会法学</t>
  </si>
  <si>
    <t>刑事法学</t>
  </si>
  <si>
    <t>民事法学</t>
  </si>
  <si>
    <t>新領域法学</t>
  </si>
  <si>
    <t>政治学</t>
  </si>
  <si>
    <t>国際関係論</t>
  </si>
  <si>
    <t>理論経済学</t>
  </si>
  <si>
    <t>経済学説・経済思想</t>
  </si>
  <si>
    <t>経済統計学</t>
  </si>
  <si>
    <t>応用経済学</t>
  </si>
  <si>
    <t>経済政策</t>
  </si>
  <si>
    <t>財政学・金融論</t>
  </si>
  <si>
    <t>経済史</t>
  </si>
  <si>
    <t>経営学</t>
  </si>
  <si>
    <t>商学</t>
  </si>
  <si>
    <t>会計学</t>
  </si>
  <si>
    <t>社会学</t>
  </si>
  <si>
    <t>社会福祉学</t>
  </si>
  <si>
    <t>社会心理学</t>
  </si>
  <si>
    <t>教育心理学</t>
  </si>
  <si>
    <t>臨床心理学</t>
  </si>
  <si>
    <t>実験心理学</t>
  </si>
  <si>
    <t>教育学</t>
  </si>
  <si>
    <t>教育社会学</t>
  </si>
  <si>
    <t>教科教育学</t>
  </si>
  <si>
    <t>特別支援教育</t>
  </si>
  <si>
    <t>代数学</t>
  </si>
  <si>
    <t>幾何学</t>
  </si>
  <si>
    <t>数学一般(含確率論・統計数学)</t>
  </si>
  <si>
    <t>基礎解析学</t>
  </si>
  <si>
    <t>大域解析学</t>
  </si>
  <si>
    <t>天文学</t>
  </si>
  <si>
    <t>素粒子・原子核・宇宙線・宇宙物理</t>
  </si>
  <si>
    <t>物性Ⅰ</t>
  </si>
  <si>
    <t>物性Ⅱ</t>
  </si>
  <si>
    <t>数理物理・物性基礎</t>
  </si>
  <si>
    <t>原子・分子・量子エレクトロニクス・プラズマ</t>
  </si>
  <si>
    <t>生物物理・化学物理</t>
  </si>
  <si>
    <t>固体地球惑星物理学</t>
  </si>
  <si>
    <t>気象・海洋物理・陸水学</t>
  </si>
  <si>
    <t>超高層物理学</t>
  </si>
  <si>
    <t>地質学</t>
  </si>
  <si>
    <t>層位・古生物学</t>
  </si>
  <si>
    <t>岩石・鉱物・鉱床学</t>
  </si>
  <si>
    <t>地球宇宙化学</t>
  </si>
  <si>
    <t>プラズマ科学</t>
  </si>
  <si>
    <t>物理化学</t>
  </si>
  <si>
    <t>有機化学</t>
  </si>
  <si>
    <t>無機化学</t>
  </si>
  <si>
    <t>分析化学</t>
  </si>
  <si>
    <t>合成化学</t>
  </si>
  <si>
    <t>高分子化学</t>
  </si>
  <si>
    <t>機能物質化学</t>
  </si>
  <si>
    <t>環境関連化学</t>
  </si>
  <si>
    <t>生体関連化学</t>
  </si>
  <si>
    <t>機能材料・デバイス</t>
  </si>
  <si>
    <t>有機工業材料</t>
  </si>
  <si>
    <t>無機工業材料</t>
  </si>
  <si>
    <t>高分子・繊維材料</t>
  </si>
  <si>
    <t>応用物性・結晶工学</t>
  </si>
  <si>
    <t>薄膜・表面界面物性</t>
  </si>
  <si>
    <t>応用光学・量子光工学</t>
  </si>
  <si>
    <t>応用物理学一般</t>
  </si>
  <si>
    <t>工学基礎</t>
  </si>
  <si>
    <t>機械材料・材料力学</t>
  </si>
  <si>
    <t>生産工学・加工学</t>
  </si>
  <si>
    <t>設計工学・機械機能要素・トライポロジー</t>
  </si>
  <si>
    <t>流体工学</t>
  </si>
  <si>
    <t>熱工学</t>
  </si>
  <si>
    <t>機械力学・制御</t>
  </si>
  <si>
    <t>知能機械学・機械システム</t>
  </si>
  <si>
    <t>電力工学・電気機器工学</t>
  </si>
  <si>
    <t>電子・電気材料工学</t>
  </si>
  <si>
    <t>電子デバイス・電子機器</t>
  </si>
  <si>
    <t>通信・ネットワーク工学</t>
  </si>
  <si>
    <t>システム工学</t>
  </si>
  <si>
    <t>計測工学</t>
  </si>
  <si>
    <t>制御工学</t>
  </si>
  <si>
    <t>土木材料・施工・建設マネジネント</t>
  </si>
  <si>
    <t>構造工学・地震工学・維持管理工学</t>
  </si>
  <si>
    <t>地盤工学</t>
  </si>
  <si>
    <t>水工水理学</t>
  </si>
  <si>
    <t>交通工学・国土計画</t>
  </si>
  <si>
    <t>土木環境システム</t>
  </si>
  <si>
    <t>建築構造・材料</t>
  </si>
  <si>
    <t>建築環境・設備</t>
  </si>
  <si>
    <t>都市計画・建築計画</t>
  </si>
  <si>
    <t>建築史・意匠</t>
  </si>
  <si>
    <t>金属物性</t>
  </si>
  <si>
    <t>無機材料・物性</t>
  </si>
  <si>
    <t>複合材料・物性</t>
  </si>
  <si>
    <t>構造・機能材料</t>
  </si>
  <si>
    <t>材料加工・処理</t>
  </si>
  <si>
    <t>金属生産工学</t>
  </si>
  <si>
    <t>化工物性・移動操作・単位操作</t>
  </si>
  <si>
    <t>反応工学・プロセスシステム</t>
  </si>
  <si>
    <t>触媒・資源化学プロセス</t>
  </si>
  <si>
    <t>生物機能・バイオプロセス</t>
  </si>
  <si>
    <t>航空宇宙工学</t>
  </si>
  <si>
    <t>船舶海洋工学</t>
  </si>
  <si>
    <t>地球・資源システム工学</t>
  </si>
  <si>
    <t>リサイクル工学</t>
  </si>
  <si>
    <t>核融合学</t>
  </si>
  <si>
    <t>原子力学</t>
  </si>
  <si>
    <t>エネルギー学</t>
  </si>
  <si>
    <t>遺伝・ゲノム動態</t>
  </si>
  <si>
    <t>生態・環境</t>
  </si>
  <si>
    <t>植物生理・分子</t>
  </si>
  <si>
    <t>形態・構造</t>
  </si>
  <si>
    <t>動物生理・行動</t>
  </si>
  <si>
    <t>生物多様性・分類</t>
  </si>
  <si>
    <t>構造生物化学</t>
  </si>
  <si>
    <t>機能生物化学</t>
  </si>
  <si>
    <t>生物物理学</t>
  </si>
  <si>
    <t>分子生物学</t>
  </si>
  <si>
    <t>細胞生物学</t>
  </si>
  <si>
    <t>発生生物学</t>
  </si>
  <si>
    <t>進化生物学</t>
  </si>
  <si>
    <t>人類学</t>
  </si>
  <si>
    <t>生理人類学</t>
  </si>
  <si>
    <t>育種学</t>
  </si>
  <si>
    <t>作物学・雑草学</t>
  </si>
  <si>
    <t>園芸学・造園学</t>
  </si>
  <si>
    <t>植物病理学</t>
  </si>
  <si>
    <t>応用昆虫学</t>
  </si>
  <si>
    <t>植物栄養学・土壌学</t>
  </si>
  <si>
    <t>応用微生物学</t>
  </si>
  <si>
    <t>応用生物化学</t>
  </si>
  <si>
    <t>生物生産化学・生物有機化学</t>
  </si>
  <si>
    <t>食品科学</t>
  </si>
  <si>
    <t>林学・森林工学</t>
  </si>
  <si>
    <t>林産科学・木質工学</t>
  </si>
  <si>
    <t>水産学一般</t>
  </si>
  <si>
    <t>水産化学</t>
  </si>
  <si>
    <t>農業経済学</t>
  </si>
  <si>
    <t>農業土木学・農村計画学</t>
  </si>
  <si>
    <t>農業環境工学</t>
  </si>
  <si>
    <t>農業情報工学</t>
  </si>
  <si>
    <t>畜産学・草地学</t>
  </si>
  <si>
    <t>応用動物科学</t>
  </si>
  <si>
    <t>基礎獣医学・基礎畜産学</t>
  </si>
  <si>
    <t>応用獣医学</t>
  </si>
  <si>
    <t>臨床獣医学</t>
  </si>
  <si>
    <t>環境農学</t>
  </si>
  <si>
    <t>応用分子細胞生物学</t>
  </si>
  <si>
    <t>化学系薬学</t>
  </si>
  <si>
    <t>物理系薬学</t>
  </si>
  <si>
    <t>生物系薬学</t>
  </si>
  <si>
    <t>創薬化学</t>
  </si>
  <si>
    <t>環境系薬学</t>
  </si>
  <si>
    <t>医療系薬学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</si>
  <si>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</si>
  <si>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</si>
  <si>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</si>
  <si>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</si>
  <si>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</si>
  <si>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</si>
  <si>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</si>
  <si>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</si>
  <si>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</si>
  <si>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</si>
  <si>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</si>
  <si>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</si>
  <si>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</si>
  <si>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医療社会学</t>
  </si>
  <si>
    <t>応用薬理学</t>
  </si>
  <si>
    <t>病態検査学</t>
  </si>
  <si>
    <t>衛生学</t>
  </si>
  <si>
    <t>公衆衛生学・健康科学</t>
  </si>
  <si>
    <t>法医学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</si>
  <si>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</si>
  <si>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</si>
  <si>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</si>
  <si>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</si>
  <si>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</si>
  <si>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</si>
  <si>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</si>
  <si>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</si>
  <si>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</si>
  <si>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</si>
  <si>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</si>
  <si>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</si>
  <si>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</si>
  <si>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</si>
  <si>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</si>
  <si>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</si>
  <si>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</si>
  <si>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</si>
  <si>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</si>
  <si>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</si>
  <si>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</si>
  <si>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</si>
  <si>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</si>
  <si>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</si>
  <si>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</si>
  <si>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</si>
  <si>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</si>
  <si>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</si>
  <si>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</si>
  <si>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</si>
  <si>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</si>
  <si>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</si>
  <si>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</si>
  <si>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</si>
  <si>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</si>
  <si>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</si>
  <si>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</si>
  <si>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基礎看護学</t>
  </si>
  <si>
    <t>臨床看護学</t>
  </si>
  <si>
    <t>地域・老年看護学</t>
  </si>
  <si>
    <t>美術関係</t>
    <phoneticPr fontId="22"/>
  </si>
  <si>
    <t>デザイン関係</t>
    <phoneticPr fontId="22"/>
  </si>
  <si>
    <t>音楽関係</t>
    <phoneticPr fontId="22"/>
  </si>
  <si>
    <t>その他</t>
    <rPh sb="1" eb="2">
      <t>タ</t>
    </rPh>
    <phoneticPr fontId="22"/>
  </si>
  <si>
    <t>現住所（〒）</t>
    <rPh sb="0" eb="3">
      <t>ゲンジュウショ</t>
    </rPh>
    <phoneticPr fontId="18"/>
  </si>
  <si>
    <t>博士学位（取得学位名）</t>
    <rPh sb="0" eb="2">
      <t>ハカセ</t>
    </rPh>
    <rPh sb="2" eb="4">
      <t>ガクイ</t>
    </rPh>
    <phoneticPr fontId="18"/>
  </si>
  <si>
    <t>博士学位（受領大学）</t>
    <rPh sb="5" eb="7">
      <t>ジュリョウ</t>
    </rPh>
    <rPh sb="7" eb="9">
      <t>ダイガク</t>
    </rPh>
    <phoneticPr fontId="18"/>
  </si>
  <si>
    <t>博士学位（区分）</t>
    <phoneticPr fontId="18"/>
  </si>
  <si>
    <t>博士学位（受領年月日）</t>
    <rPh sb="5" eb="7">
      <t>ジュリョウ</t>
    </rPh>
    <rPh sb="7" eb="10">
      <t>ネンガッピ</t>
    </rPh>
    <phoneticPr fontId="18"/>
  </si>
  <si>
    <t>専門分野</t>
    <rPh sb="0" eb="2">
      <t>センモン</t>
    </rPh>
    <rPh sb="2" eb="4">
      <t>ブンヤ</t>
    </rPh>
    <phoneticPr fontId="18"/>
  </si>
  <si>
    <t>使用言語（講義）</t>
    <rPh sb="0" eb="2">
      <t>シヨウ</t>
    </rPh>
    <rPh sb="2" eb="4">
      <t>ゲンゴ</t>
    </rPh>
    <rPh sb="5" eb="7">
      <t>コウギ</t>
    </rPh>
    <phoneticPr fontId="18"/>
  </si>
  <si>
    <t>使用言語（母語）</t>
    <rPh sb="0" eb="2">
      <t>シヨウ</t>
    </rPh>
    <rPh sb="2" eb="4">
      <t>ゲンゴ</t>
    </rPh>
    <rPh sb="5" eb="7">
      <t>ボゴ</t>
    </rPh>
    <phoneticPr fontId="18"/>
  </si>
  <si>
    <t>フリガナ（姓）</t>
    <rPh sb="5" eb="6">
      <t>セイ</t>
    </rPh>
    <phoneticPr fontId="18"/>
  </si>
  <si>
    <t>フリガナ（名）</t>
    <rPh sb="5" eb="6">
      <t>メイ</t>
    </rPh>
    <phoneticPr fontId="18"/>
  </si>
  <si>
    <t>氏名（姓）</t>
    <rPh sb="3" eb="4">
      <t>セイ</t>
    </rPh>
    <phoneticPr fontId="18"/>
  </si>
  <si>
    <t>氏名（名）</t>
    <rPh sb="3" eb="4">
      <t>メイ</t>
    </rPh>
    <phoneticPr fontId="18"/>
  </si>
  <si>
    <t>英字氏名（姓）</t>
    <rPh sb="5" eb="6">
      <t>セイ</t>
    </rPh>
    <phoneticPr fontId="18"/>
  </si>
  <si>
    <t>英字氏名（名）</t>
    <rPh sb="5" eb="6">
      <t>メイ</t>
    </rPh>
    <phoneticPr fontId="18"/>
  </si>
  <si>
    <t>高等学校名</t>
    <rPh sb="4" eb="5">
      <t>メイ</t>
    </rPh>
    <phoneticPr fontId="18"/>
  </si>
  <si>
    <t>高等学校（卒業年月）</t>
    <rPh sb="5" eb="7">
      <t>ソツギョウ</t>
    </rPh>
    <rPh sb="7" eb="9">
      <t>ネンゲツ</t>
    </rPh>
    <phoneticPr fontId="18"/>
  </si>
  <si>
    <t>高等学校（入学年月）</t>
    <rPh sb="5" eb="7">
      <t>ニュウガク</t>
    </rPh>
    <rPh sb="7" eb="8">
      <t>ネン</t>
    </rPh>
    <rPh sb="8" eb="9">
      <t>ゲツ</t>
    </rPh>
    <phoneticPr fontId="18"/>
  </si>
  <si>
    <t>高等学校（入学種別）</t>
    <rPh sb="5" eb="7">
      <t>ニュウガク</t>
    </rPh>
    <rPh sb="7" eb="9">
      <t>シュベツ</t>
    </rPh>
    <phoneticPr fontId="18"/>
  </si>
  <si>
    <t>高等学校（卒業種別）</t>
    <rPh sb="5" eb="7">
      <t>ソツギョウ</t>
    </rPh>
    <rPh sb="7" eb="9">
      <t>シュベツ</t>
    </rPh>
    <phoneticPr fontId="18"/>
  </si>
  <si>
    <t>その他1学部学科名</t>
    <rPh sb="2" eb="3">
      <t>タ</t>
    </rPh>
    <phoneticPr fontId="18"/>
  </si>
  <si>
    <t>その他1（入学年月）</t>
    <rPh sb="5" eb="7">
      <t>ニュウガク</t>
    </rPh>
    <rPh sb="7" eb="8">
      <t>ネン</t>
    </rPh>
    <rPh sb="8" eb="9">
      <t>ゲツ</t>
    </rPh>
    <phoneticPr fontId="18"/>
  </si>
  <si>
    <t>その他1（卒業年月）</t>
    <rPh sb="5" eb="7">
      <t>ソツギョウ</t>
    </rPh>
    <rPh sb="7" eb="9">
      <t>ネンゲツ</t>
    </rPh>
    <phoneticPr fontId="18"/>
  </si>
  <si>
    <t>その他1（入学種別）</t>
    <rPh sb="5" eb="7">
      <t>ニュウガク</t>
    </rPh>
    <rPh sb="7" eb="9">
      <t>シュベツ</t>
    </rPh>
    <phoneticPr fontId="18"/>
  </si>
  <si>
    <t>その他1（卒業種別）</t>
    <rPh sb="5" eb="7">
      <t>ソツギョウ</t>
    </rPh>
    <rPh sb="7" eb="9">
      <t>シュベツ</t>
    </rPh>
    <phoneticPr fontId="18"/>
  </si>
  <si>
    <t>その他2学部学科名</t>
    <phoneticPr fontId="18"/>
  </si>
  <si>
    <t>その他2（入学年月）</t>
    <rPh sb="5" eb="7">
      <t>ニュウガク</t>
    </rPh>
    <rPh sb="7" eb="8">
      <t>ネン</t>
    </rPh>
    <rPh sb="8" eb="9">
      <t>ゲツ</t>
    </rPh>
    <phoneticPr fontId="18"/>
  </si>
  <si>
    <t>その他2（卒業年月）</t>
    <rPh sb="5" eb="7">
      <t>ソツギョウ</t>
    </rPh>
    <rPh sb="7" eb="9">
      <t>ネンゲツ</t>
    </rPh>
    <phoneticPr fontId="18"/>
  </si>
  <si>
    <t>その他2（入学種別）</t>
    <rPh sb="5" eb="7">
      <t>ニュウガク</t>
    </rPh>
    <rPh sb="7" eb="9">
      <t>シュベツ</t>
    </rPh>
    <phoneticPr fontId="18"/>
  </si>
  <si>
    <t>その他2（卒業種別）</t>
    <rPh sb="5" eb="7">
      <t>ソツギョウ</t>
    </rPh>
    <rPh sb="7" eb="9">
      <t>シュベツ</t>
    </rPh>
    <phoneticPr fontId="18"/>
  </si>
  <si>
    <t>修士（入学年月）</t>
    <rPh sb="0" eb="2">
      <t>シュウシ</t>
    </rPh>
    <rPh sb="3" eb="5">
      <t>ニュウガク</t>
    </rPh>
    <rPh sb="5" eb="6">
      <t>ネン</t>
    </rPh>
    <rPh sb="6" eb="7">
      <t>ゲツ</t>
    </rPh>
    <phoneticPr fontId="18"/>
  </si>
  <si>
    <t>修士（卒業年月）</t>
    <rPh sb="0" eb="2">
      <t>シュウシ</t>
    </rPh>
    <rPh sb="3" eb="5">
      <t>ソツギョウ</t>
    </rPh>
    <rPh sb="5" eb="7">
      <t>ネンゲツ</t>
    </rPh>
    <phoneticPr fontId="18"/>
  </si>
  <si>
    <t>修士（入学種別）</t>
    <rPh sb="0" eb="2">
      <t>シュウシ</t>
    </rPh>
    <rPh sb="3" eb="5">
      <t>ニュウガク</t>
    </rPh>
    <rPh sb="5" eb="7">
      <t>シュベツ</t>
    </rPh>
    <phoneticPr fontId="18"/>
  </si>
  <si>
    <t>修士（卒業種別）</t>
    <rPh sb="0" eb="2">
      <t>シュウシ</t>
    </rPh>
    <rPh sb="3" eb="5">
      <t>ソツギョウ</t>
    </rPh>
    <rPh sb="5" eb="7">
      <t>シュベツ</t>
    </rPh>
    <phoneticPr fontId="18"/>
  </si>
  <si>
    <t>修士専修専攻名</t>
    <rPh sb="0" eb="2">
      <t>シュウシ</t>
    </rPh>
    <rPh sb="2" eb="4">
      <t>センシュウ</t>
    </rPh>
    <rPh sb="4" eb="6">
      <t>センコウ</t>
    </rPh>
    <rPh sb="6" eb="7">
      <t>メイ</t>
    </rPh>
    <phoneticPr fontId="18"/>
  </si>
  <si>
    <t>修士大学名</t>
    <rPh sb="0" eb="2">
      <t>シュウシ</t>
    </rPh>
    <rPh sb="2" eb="5">
      <t>ダイガクメイ</t>
    </rPh>
    <phoneticPr fontId="18"/>
  </si>
  <si>
    <t>学士大学名</t>
    <rPh sb="0" eb="2">
      <t>ガクシ</t>
    </rPh>
    <rPh sb="2" eb="4">
      <t>ダイガク</t>
    </rPh>
    <rPh sb="4" eb="5">
      <t>メイ</t>
    </rPh>
    <phoneticPr fontId="18"/>
  </si>
  <si>
    <t>学士学部学科名</t>
    <rPh sb="0" eb="2">
      <t>ガクシ</t>
    </rPh>
    <rPh sb="2" eb="4">
      <t>ガクブ</t>
    </rPh>
    <rPh sb="4" eb="6">
      <t>ガッカ</t>
    </rPh>
    <rPh sb="6" eb="7">
      <t>メイ</t>
    </rPh>
    <phoneticPr fontId="18"/>
  </si>
  <si>
    <t>学士（入学年月）</t>
    <rPh sb="0" eb="2">
      <t>ガクシ</t>
    </rPh>
    <rPh sb="3" eb="5">
      <t>ニュウガク</t>
    </rPh>
    <rPh sb="5" eb="6">
      <t>ネン</t>
    </rPh>
    <rPh sb="6" eb="7">
      <t>ゲツ</t>
    </rPh>
    <phoneticPr fontId="18"/>
  </si>
  <si>
    <t>学士（卒業年月）</t>
    <rPh sb="0" eb="2">
      <t>ガクシ</t>
    </rPh>
    <rPh sb="3" eb="5">
      <t>ソツギョウ</t>
    </rPh>
    <rPh sb="5" eb="7">
      <t>ネンゲツ</t>
    </rPh>
    <phoneticPr fontId="18"/>
  </si>
  <si>
    <t>学士（入学種別）</t>
    <rPh sb="0" eb="2">
      <t>ガクシ</t>
    </rPh>
    <rPh sb="3" eb="5">
      <t>ニュウガク</t>
    </rPh>
    <rPh sb="5" eb="7">
      <t>シュベツ</t>
    </rPh>
    <phoneticPr fontId="18"/>
  </si>
  <si>
    <t>学士（卒業種別）</t>
    <rPh sb="0" eb="2">
      <t>ガクシ</t>
    </rPh>
    <rPh sb="3" eb="5">
      <t>ソツギョウ</t>
    </rPh>
    <rPh sb="5" eb="7">
      <t>シュベツ</t>
    </rPh>
    <phoneticPr fontId="18"/>
  </si>
  <si>
    <t>博士大学名</t>
    <rPh sb="2" eb="5">
      <t>ダイガクメイ</t>
    </rPh>
    <phoneticPr fontId="18"/>
  </si>
  <si>
    <t>博士専修専攻名</t>
    <rPh sb="2" eb="4">
      <t>センシュウ</t>
    </rPh>
    <rPh sb="4" eb="6">
      <t>センコウ</t>
    </rPh>
    <rPh sb="6" eb="7">
      <t>メイ</t>
    </rPh>
    <phoneticPr fontId="18"/>
  </si>
  <si>
    <t>博士（入学年月）</t>
    <rPh sb="3" eb="5">
      <t>ニュウガク</t>
    </rPh>
    <rPh sb="5" eb="6">
      <t>ネン</t>
    </rPh>
    <rPh sb="6" eb="7">
      <t>ゲツ</t>
    </rPh>
    <phoneticPr fontId="18"/>
  </si>
  <si>
    <t>博士（卒業年月）</t>
    <rPh sb="3" eb="5">
      <t>ソツギョウ</t>
    </rPh>
    <rPh sb="5" eb="7">
      <t>ネンゲツ</t>
    </rPh>
    <phoneticPr fontId="18"/>
  </si>
  <si>
    <t>博士（入学種別）</t>
    <rPh sb="3" eb="5">
      <t>ニュウガク</t>
    </rPh>
    <rPh sb="5" eb="7">
      <t>シュベツ</t>
    </rPh>
    <phoneticPr fontId="18"/>
  </si>
  <si>
    <t>博士（卒業種別）</t>
    <rPh sb="3" eb="5">
      <t>ソツギョウ</t>
    </rPh>
    <rPh sb="5" eb="7">
      <t>シュベツ</t>
    </rPh>
    <phoneticPr fontId="18"/>
  </si>
  <si>
    <t>個人</t>
    <rPh sb="0" eb="2">
      <t>コジン</t>
    </rPh>
    <phoneticPr fontId="18"/>
  </si>
  <si>
    <t>学歴</t>
    <rPh sb="0" eb="2">
      <t>ガクレキ</t>
    </rPh>
    <phoneticPr fontId="18"/>
  </si>
  <si>
    <t>職歴</t>
    <rPh sb="0" eb="2">
      <t>ショクレキ</t>
    </rPh>
    <phoneticPr fontId="18"/>
  </si>
  <si>
    <t>専門</t>
    <rPh sb="0" eb="2">
      <t>センモン</t>
    </rPh>
    <phoneticPr fontId="18"/>
  </si>
  <si>
    <t>職歴2名称</t>
    <rPh sb="0" eb="2">
      <t>ショクレキ</t>
    </rPh>
    <rPh sb="3" eb="5">
      <t>メイショウ</t>
    </rPh>
    <phoneticPr fontId="18"/>
  </si>
  <si>
    <t>職歴2From</t>
    <rPh sb="0" eb="2">
      <t>ショクレキ</t>
    </rPh>
    <phoneticPr fontId="18"/>
  </si>
  <si>
    <t>職歴2To</t>
    <rPh sb="0" eb="2">
      <t>ショクレキ</t>
    </rPh>
    <phoneticPr fontId="18"/>
  </si>
  <si>
    <t>職歴1名称</t>
    <rPh sb="0" eb="2">
      <t>ショクレキ</t>
    </rPh>
    <rPh sb="3" eb="5">
      <t>メイショウ</t>
    </rPh>
    <phoneticPr fontId="18"/>
  </si>
  <si>
    <t>職歴1From</t>
    <rPh sb="0" eb="2">
      <t>ショクレキ</t>
    </rPh>
    <phoneticPr fontId="18"/>
  </si>
  <si>
    <t>職歴1To</t>
    <rPh sb="0" eb="2">
      <t>ショクレキ</t>
    </rPh>
    <phoneticPr fontId="18"/>
  </si>
  <si>
    <t>職歴3名称</t>
    <rPh sb="0" eb="2">
      <t>ショクレキ</t>
    </rPh>
    <rPh sb="3" eb="5">
      <t>メイショウ</t>
    </rPh>
    <phoneticPr fontId="18"/>
  </si>
  <si>
    <t>職歴3From</t>
    <rPh sb="0" eb="2">
      <t>ショクレキ</t>
    </rPh>
    <phoneticPr fontId="18"/>
  </si>
  <si>
    <t>職歴3To</t>
    <rPh sb="0" eb="2">
      <t>ショクレキ</t>
    </rPh>
    <phoneticPr fontId="18"/>
  </si>
  <si>
    <t>職歴4名称</t>
    <rPh sb="0" eb="2">
      <t>ショクレキ</t>
    </rPh>
    <rPh sb="3" eb="5">
      <t>メイショウ</t>
    </rPh>
    <phoneticPr fontId="18"/>
  </si>
  <si>
    <t>職歴4From</t>
    <rPh sb="0" eb="2">
      <t>ショクレキ</t>
    </rPh>
    <phoneticPr fontId="18"/>
  </si>
  <si>
    <t>職歴4To</t>
    <rPh sb="0" eb="2">
      <t>ショクレキ</t>
    </rPh>
    <phoneticPr fontId="18"/>
  </si>
  <si>
    <t>職歴5名称</t>
    <rPh sb="0" eb="2">
      <t>ショクレキ</t>
    </rPh>
    <rPh sb="3" eb="5">
      <t>メイショウ</t>
    </rPh>
    <phoneticPr fontId="18"/>
  </si>
  <si>
    <t>職歴5From</t>
    <rPh sb="0" eb="2">
      <t>ショクレキ</t>
    </rPh>
    <phoneticPr fontId="18"/>
  </si>
  <si>
    <t>職歴5To</t>
    <rPh sb="0" eb="2">
      <t>ショクレキ</t>
    </rPh>
    <phoneticPr fontId="18"/>
  </si>
  <si>
    <t>分類</t>
    <rPh sb="0" eb="2">
      <t>ブンルイ</t>
    </rPh>
    <phoneticPr fontId="18"/>
  </si>
  <si>
    <t>項目名</t>
    <rPh sb="0" eb="2">
      <t>コウモク</t>
    </rPh>
    <rPh sb="2" eb="3">
      <t>メイ</t>
    </rPh>
    <phoneticPr fontId="18"/>
  </si>
  <si>
    <t>入力値</t>
    <rPh sb="0" eb="3">
      <t>ニュウリョクチ</t>
    </rPh>
    <phoneticPr fontId="18"/>
  </si>
  <si>
    <t>簡易判定</t>
    <rPh sb="0" eb="2">
      <t>カンイ</t>
    </rPh>
    <rPh sb="2" eb="4">
      <t>ハンテイ</t>
    </rPh>
    <phoneticPr fontId="18"/>
  </si>
  <si>
    <t>備考</t>
    <rPh sb="0" eb="2">
      <t>ビコウ</t>
    </rPh>
    <phoneticPr fontId="18"/>
  </si>
  <si>
    <t>NG判定の理由</t>
    <rPh sb="2" eb="4">
      <t>ハンテイ</t>
    </rPh>
    <rPh sb="5" eb="7">
      <t>リユウ</t>
    </rPh>
    <phoneticPr fontId="18"/>
  </si>
  <si>
    <t>入力無し</t>
    <rPh sb="0" eb="2">
      <t>ニュウリョク</t>
    </rPh>
    <rPh sb="2" eb="3">
      <t>ナ</t>
    </rPh>
    <phoneticPr fontId="18"/>
  </si>
  <si>
    <t>入力無し or メール＠マーク無し</t>
    <rPh sb="0" eb="2">
      <t>ニュウリョク</t>
    </rPh>
    <rPh sb="2" eb="3">
      <t>ナ</t>
    </rPh>
    <rPh sb="15" eb="16">
      <t>ナ</t>
    </rPh>
    <phoneticPr fontId="18"/>
  </si>
  <si>
    <t>判定チェック無し</t>
    <rPh sb="0" eb="2">
      <t>ハンテイ</t>
    </rPh>
    <rPh sb="6" eb="7">
      <t>ナ</t>
    </rPh>
    <phoneticPr fontId="18"/>
  </si>
  <si>
    <t>OK</t>
    <phoneticPr fontId="18"/>
  </si>
  <si>
    <t>チェック用</t>
    <rPh sb="4" eb="5">
      <t>ヨウ</t>
    </rPh>
    <phoneticPr fontId="18"/>
  </si>
  <si>
    <t>日本国籍=1、外国籍=2</t>
    <rPh sb="0" eb="2">
      <t>ニホン</t>
    </rPh>
    <rPh sb="2" eb="4">
      <t>コクセキ</t>
    </rPh>
    <rPh sb="7" eb="10">
      <t>ガイコクセキ</t>
    </rPh>
    <phoneticPr fontId="18"/>
  </si>
  <si>
    <t>全体</t>
    <rPh sb="0" eb="2">
      <t>ゼンタイ</t>
    </rPh>
    <phoneticPr fontId="18"/>
  </si>
  <si>
    <t>入力日</t>
    <rPh sb="0" eb="2">
      <t>ニュウリョク</t>
    </rPh>
    <rPh sb="2" eb="3">
      <t>ビ</t>
    </rPh>
    <phoneticPr fontId="18"/>
  </si>
  <si>
    <t>職歴1To（状況）</t>
    <rPh sb="0" eb="2">
      <t>ショクレキ</t>
    </rPh>
    <rPh sb="6" eb="8">
      <t>ジョウキョウ</t>
    </rPh>
    <phoneticPr fontId="18"/>
  </si>
  <si>
    <t>職歴1雇用形態</t>
    <rPh sb="0" eb="2">
      <t>ショクレキ</t>
    </rPh>
    <rPh sb="3" eb="5">
      <t>コヨウ</t>
    </rPh>
    <rPh sb="5" eb="7">
      <t>ケイタイ</t>
    </rPh>
    <phoneticPr fontId="18"/>
  </si>
  <si>
    <t>職歴2To（状況）</t>
    <rPh sb="0" eb="2">
      <t>ショクレキ</t>
    </rPh>
    <rPh sb="6" eb="8">
      <t>ジョウキョウ</t>
    </rPh>
    <phoneticPr fontId="18"/>
  </si>
  <si>
    <t>職歴2雇用形態</t>
    <rPh sb="0" eb="2">
      <t>ショクレキ</t>
    </rPh>
    <rPh sb="3" eb="5">
      <t>コヨウ</t>
    </rPh>
    <rPh sb="5" eb="7">
      <t>ケイタイ</t>
    </rPh>
    <phoneticPr fontId="18"/>
  </si>
  <si>
    <t>職歴3To（状況）</t>
    <rPh sb="0" eb="2">
      <t>ショクレキ</t>
    </rPh>
    <rPh sb="6" eb="8">
      <t>ジョウキョウ</t>
    </rPh>
    <phoneticPr fontId="18"/>
  </si>
  <si>
    <t>職歴3雇用形態</t>
    <rPh sb="0" eb="2">
      <t>ショクレキ</t>
    </rPh>
    <rPh sb="3" eb="5">
      <t>コヨウ</t>
    </rPh>
    <rPh sb="5" eb="7">
      <t>ケイタイ</t>
    </rPh>
    <phoneticPr fontId="18"/>
  </si>
  <si>
    <t>職歴4To（状況）</t>
    <rPh sb="0" eb="2">
      <t>ショクレキ</t>
    </rPh>
    <rPh sb="6" eb="8">
      <t>ジョウキョウ</t>
    </rPh>
    <phoneticPr fontId="18"/>
  </si>
  <si>
    <t>職歴4雇用形態</t>
    <rPh sb="0" eb="2">
      <t>ショクレキ</t>
    </rPh>
    <rPh sb="3" eb="5">
      <t>コヨウ</t>
    </rPh>
    <rPh sb="5" eb="7">
      <t>ケイタイ</t>
    </rPh>
    <phoneticPr fontId="18"/>
  </si>
  <si>
    <t>職歴5To（状況）</t>
    <rPh sb="0" eb="2">
      <t>ショクレキ</t>
    </rPh>
    <rPh sb="6" eb="8">
      <t>ジョウキョウ</t>
    </rPh>
    <phoneticPr fontId="18"/>
  </si>
  <si>
    <t>職歴5雇用形態</t>
    <rPh sb="0" eb="2">
      <t>ショクレキ</t>
    </rPh>
    <rPh sb="3" eb="5">
      <t>コヨウ</t>
    </rPh>
    <rPh sb="5" eb="7">
      <t>ケイタイ</t>
    </rPh>
    <phoneticPr fontId="18"/>
  </si>
  <si>
    <t>現職名称</t>
    <rPh sb="2" eb="4">
      <t>メイショウ</t>
    </rPh>
    <phoneticPr fontId="18"/>
  </si>
  <si>
    <t>現職From</t>
    <phoneticPr fontId="18"/>
  </si>
  <si>
    <t>現職To（状況）</t>
    <rPh sb="5" eb="7">
      <t>ジョウキョウ</t>
    </rPh>
    <phoneticPr fontId="18"/>
  </si>
  <si>
    <t>現職To</t>
    <phoneticPr fontId="18"/>
  </si>
  <si>
    <t>現職雇用形態</t>
    <rPh sb="2" eb="4">
      <t>コヨウ</t>
    </rPh>
    <rPh sb="4" eb="6">
      <t>ケイタイ</t>
    </rPh>
    <phoneticPr fontId="18"/>
  </si>
  <si>
    <t>外国籍の場合のみ判定</t>
    <phoneticPr fontId="18"/>
  </si>
  <si>
    <t>その他1大学名記入時に以下チェック</t>
    <rPh sb="2" eb="3">
      <t>タ</t>
    </rPh>
    <rPh sb="4" eb="7">
      <t>ダイガクメイ</t>
    </rPh>
    <rPh sb="7" eb="9">
      <t>キニュウ</t>
    </rPh>
    <rPh sb="9" eb="10">
      <t>ジ</t>
    </rPh>
    <rPh sb="11" eb="13">
      <t>イカ</t>
    </rPh>
    <phoneticPr fontId="18"/>
  </si>
  <si>
    <t>その他2大学名記入時に以下チェック</t>
    <rPh sb="2" eb="3">
      <t>タ</t>
    </rPh>
    <rPh sb="4" eb="7">
      <t>ダイガクメイ</t>
    </rPh>
    <rPh sb="7" eb="9">
      <t>キニュウ</t>
    </rPh>
    <rPh sb="9" eb="10">
      <t>ジ</t>
    </rPh>
    <rPh sb="11" eb="13">
      <t>イカ</t>
    </rPh>
    <phoneticPr fontId="18"/>
  </si>
  <si>
    <t>修士の大学名記入時に以下チェック</t>
    <rPh sb="0" eb="2">
      <t>シュウシ</t>
    </rPh>
    <rPh sb="3" eb="6">
      <t>ダイガクメイ</t>
    </rPh>
    <rPh sb="6" eb="8">
      <t>キニュウ</t>
    </rPh>
    <rPh sb="8" eb="9">
      <t>ジ</t>
    </rPh>
    <rPh sb="10" eb="12">
      <t>イカ</t>
    </rPh>
    <phoneticPr fontId="18"/>
  </si>
  <si>
    <t>博士の大学名記入時に以下チェック</t>
    <rPh sb="0" eb="2">
      <t>ハカセ</t>
    </rPh>
    <rPh sb="3" eb="6">
      <t>ダイガクメイ</t>
    </rPh>
    <rPh sb="6" eb="8">
      <t>キニュウ</t>
    </rPh>
    <rPh sb="8" eb="9">
      <t>ジ</t>
    </rPh>
    <rPh sb="10" eb="12">
      <t>イカ</t>
    </rPh>
    <phoneticPr fontId="18"/>
  </si>
  <si>
    <t>職歴1記入時に以下チェック</t>
    <rPh sb="0" eb="2">
      <t>ショクレキ</t>
    </rPh>
    <rPh sb="3" eb="5">
      <t>キニュウ</t>
    </rPh>
    <rPh sb="5" eb="6">
      <t>ジ</t>
    </rPh>
    <rPh sb="7" eb="9">
      <t>イカ</t>
    </rPh>
    <phoneticPr fontId="18"/>
  </si>
  <si>
    <t>職歴2記入時に以下チェック</t>
    <rPh sb="0" eb="2">
      <t>ショクレキ</t>
    </rPh>
    <rPh sb="3" eb="5">
      <t>キニュウ</t>
    </rPh>
    <rPh sb="5" eb="6">
      <t>ジ</t>
    </rPh>
    <rPh sb="7" eb="9">
      <t>イカ</t>
    </rPh>
    <phoneticPr fontId="18"/>
  </si>
  <si>
    <t>職歴3記入時に以下チェック</t>
    <rPh sb="0" eb="2">
      <t>ショクレキ</t>
    </rPh>
    <rPh sb="3" eb="5">
      <t>キニュウ</t>
    </rPh>
    <rPh sb="5" eb="6">
      <t>ジ</t>
    </rPh>
    <rPh sb="7" eb="9">
      <t>イカ</t>
    </rPh>
    <phoneticPr fontId="18"/>
  </si>
  <si>
    <t>職歴4記入時に以下チェック</t>
    <rPh sb="0" eb="2">
      <t>ショクレキ</t>
    </rPh>
    <rPh sb="3" eb="5">
      <t>キニュウ</t>
    </rPh>
    <rPh sb="5" eb="6">
      <t>ジ</t>
    </rPh>
    <rPh sb="7" eb="9">
      <t>イカ</t>
    </rPh>
    <phoneticPr fontId="18"/>
  </si>
  <si>
    <t>職歴5記入時に以下チェック</t>
    <rPh sb="0" eb="2">
      <t>ショクレキ</t>
    </rPh>
    <rPh sb="3" eb="5">
      <t>キニュウ</t>
    </rPh>
    <rPh sb="5" eb="6">
      <t>ジ</t>
    </rPh>
    <rPh sb="7" eb="9">
      <t>イカ</t>
    </rPh>
    <phoneticPr fontId="18"/>
  </si>
  <si>
    <t>全体チェック</t>
    <rPh sb="0" eb="2">
      <t>ゼンタイ</t>
    </rPh>
    <phoneticPr fontId="18"/>
  </si>
  <si>
    <t>NG個数</t>
    <rPh sb="2" eb="4">
      <t>コスウ</t>
    </rPh>
    <phoneticPr fontId="18"/>
  </si>
  <si>
    <t>外交</t>
  </si>
  <si>
    <t>公用</t>
  </si>
  <si>
    <t>芸術</t>
  </si>
  <si>
    <t>宗教</t>
  </si>
  <si>
    <t>報道</t>
  </si>
  <si>
    <t>経営・管理</t>
    <rPh sb="0" eb="2">
      <t>ケイエイ</t>
    </rPh>
    <rPh sb="3" eb="5">
      <t>カンリ</t>
    </rPh>
    <phoneticPr fontId="22"/>
  </si>
  <si>
    <t>法律・会計業務</t>
  </si>
  <si>
    <t>医療</t>
  </si>
  <si>
    <t>研究</t>
  </si>
  <si>
    <t>教育</t>
  </si>
  <si>
    <t>技術・人文知識・ 国際業務</t>
    <rPh sb="0" eb="2">
      <t>ギジュツ</t>
    </rPh>
    <phoneticPr fontId="22"/>
  </si>
  <si>
    <t>企業内転勤</t>
  </si>
  <si>
    <t>興行</t>
  </si>
  <si>
    <t>技能</t>
  </si>
  <si>
    <t>技能実習</t>
  </si>
  <si>
    <t>高度専門職</t>
    <rPh sb="0" eb="2">
      <t>コウド</t>
    </rPh>
    <rPh sb="2" eb="4">
      <t>センモン</t>
    </rPh>
    <rPh sb="4" eb="5">
      <t>ショク</t>
    </rPh>
    <phoneticPr fontId="22"/>
  </si>
  <si>
    <t>文化活動</t>
  </si>
  <si>
    <t>短期滞在</t>
  </si>
  <si>
    <t>留学</t>
  </si>
  <si>
    <t>研修</t>
  </si>
  <si>
    <t>家族滞在</t>
  </si>
  <si>
    <t>特定活動</t>
    <phoneticPr fontId="22"/>
  </si>
  <si>
    <t>永住者</t>
  </si>
  <si>
    <t>日本人の配偶者等</t>
  </si>
  <si>
    <t>永住者の配偶者等</t>
  </si>
  <si>
    <t>定住者</t>
  </si>
  <si>
    <t>言語</t>
    <rPh sb="0" eb="2">
      <t>ゲンゴ</t>
    </rPh>
    <phoneticPr fontId="18"/>
  </si>
  <si>
    <t>English</t>
    <phoneticPr fontId="18"/>
  </si>
  <si>
    <t>Waseda University Curriculum Vitae</t>
    <phoneticPr fontId="18"/>
  </si>
  <si>
    <t>As of</t>
    <phoneticPr fontId="18"/>
  </si>
  <si>
    <t>(MM)</t>
    <phoneticPr fontId="18"/>
  </si>
  <si>
    <t>(DD)</t>
    <phoneticPr fontId="18"/>
  </si>
  <si>
    <r>
      <rPr>
        <sz val="10"/>
        <color theme="1"/>
        <rFont val="Meiryo UI"/>
        <family val="2"/>
        <charset val="128"/>
      </rPr>
      <t>～</t>
    </r>
    <phoneticPr fontId="18"/>
  </si>
  <si>
    <t>Last name</t>
    <phoneticPr fontId="18"/>
  </si>
  <si>
    <t>First name</t>
    <phoneticPr fontId="18"/>
  </si>
  <si>
    <t>Name in kana</t>
    <phoneticPr fontId="18"/>
  </si>
  <si>
    <t>Name</t>
    <phoneticPr fontId="18"/>
  </si>
  <si>
    <t xml:space="preserve">Gender </t>
    <phoneticPr fontId="18"/>
  </si>
  <si>
    <t xml:space="preserve">Birthdate </t>
    <phoneticPr fontId="18"/>
  </si>
  <si>
    <t>(YYYY)</t>
    <phoneticPr fontId="18"/>
  </si>
  <si>
    <t>Phone</t>
    <phoneticPr fontId="18"/>
  </si>
  <si>
    <t>Mobile Phone</t>
    <phoneticPr fontId="18"/>
  </si>
  <si>
    <t>Nationality</t>
    <phoneticPr fontId="18"/>
  </si>
  <si>
    <t>Present
Address</t>
    <phoneticPr fontId="18"/>
  </si>
  <si>
    <t>zip code</t>
    <phoneticPr fontId="18"/>
  </si>
  <si>
    <t>E-mail</t>
    <phoneticPr fontId="18"/>
  </si>
  <si>
    <t>Please select</t>
  </si>
  <si>
    <t>Status of residence</t>
    <phoneticPr fontId="18"/>
  </si>
  <si>
    <t>Please select</t>
    <phoneticPr fontId="18"/>
  </si>
  <si>
    <t>Permission to engage</t>
    <phoneticPr fontId="18"/>
  </si>
  <si>
    <t>High School</t>
    <phoneticPr fontId="18"/>
  </si>
  <si>
    <t>University</t>
    <phoneticPr fontId="18"/>
  </si>
  <si>
    <t>Master’s Program</t>
    <phoneticPr fontId="18"/>
  </si>
  <si>
    <t>Doctoral Program</t>
    <phoneticPr fontId="18"/>
  </si>
  <si>
    <t>Doctoral Degree</t>
    <phoneticPr fontId="18"/>
  </si>
  <si>
    <t>Date of conferment</t>
    <phoneticPr fontId="18"/>
  </si>
  <si>
    <t>Entered</t>
  </si>
  <si>
    <t>Graduated</t>
  </si>
  <si>
    <t>Field of specialization</t>
    <phoneticPr fontId="18"/>
  </si>
  <si>
    <t>Research area</t>
    <phoneticPr fontId="18"/>
  </si>
  <si>
    <t xml:space="preserve">Languages used </t>
    <phoneticPr fontId="18"/>
  </si>
  <si>
    <t>Native language</t>
    <phoneticPr fontId="18"/>
  </si>
  <si>
    <t>Language(s) in which you can give a lecture</t>
    <phoneticPr fontId="18"/>
  </si>
  <si>
    <t>years old</t>
    <phoneticPr fontId="18"/>
  </si>
  <si>
    <t>* Please use Western calendar years for all dates</t>
    <phoneticPr fontId="18"/>
  </si>
  <si>
    <r>
      <rPr>
        <b/>
        <sz val="14"/>
        <color theme="1"/>
        <rFont val="Times New Roman"/>
        <family val="1"/>
      </rPr>
      <t xml:space="preserve">Educational Background </t>
    </r>
    <r>
      <rPr>
        <b/>
        <sz val="10"/>
        <color theme="1"/>
        <rFont val="Times New Roman"/>
        <family val="1"/>
      </rPr>
      <t>[Start with high school entrance, and choose the appropriate category (Entered / Transferred) (Graduated / Completed / Withdrew), etc.]</t>
    </r>
    <phoneticPr fontId="18"/>
  </si>
  <si>
    <r>
      <rPr>
        <b/>
        <sz val="14"/>
        <color theme="1"/>
        <rFont val="Times New Roman"/>
        <family val="1"/>
      </rPr>
      <t>Work Experience</t>
    </r>
    <r>
      <rPr>
        <b/>
        <sz val="11"/>
        <color theme="1"/>
        <rFont val="Times New Roman"/>
        <family val="3"/>
      </rPr>
      <t xml:space="preserve"> </t>
    </r>
    <r>
      <rPr>
        <b/>
        <sz val="10"/>
        <color theme="1"/>
        <rFont val="Times New Roman"/>
        <family val="1"/>
      </rPr>
      <t>[If you have had changes in your work history, write down the starting/resignation dates, as well as your position, qualifications, etc.]</t>
    </r>
    <phoneticPr fontId="18"/>
  </si>
  <si>
    <t>* If you have work experience at Waseda University starting on or after April 1, 2013, make sure to write it down, even if you worked part-time, as a TA, research assistant, etc.</t>
    <phoneticPr fontId="18"/>
  </si>
  <si>
    <t>Starting (employment) date</t>
    <phoneticPr fontId="18"/>
  </si>
  <si>
    <t>To the present/Completion</t>
    <phoneticPr fontId="18"/>
  </si>
  <si>
    <t>Fundamental Informatics</t>
  </si>
  <si>
    <t>Software</t>
  </si>
  <si>
    <t>Computer Systems/Networking</t>
  </si>
  <si>
    <t>Media Informatics/Database</t>
  </si>
  <si>
    <t>Intelligent Informatics</t>
  </si>
  <si>
    <t>Perceptual Information Processing/Intelligent Robotics</t>
  </si>
  <si>
    <t>Kansei (Sensitivity) Informatics/Soft Computing</t>
  </si>
  <si>
    <t>Library and Information Science/Humanistic Social Informatics</t>
  </si>
  <si>
    <t>Cognitive Science</t>
  </si>
  <si>
    <t>Statistical Science</t>
  </si>
  <si>
    <t>Biological/Living Body Informatics</t>
  </si>
  <si>
    <t>General Neuroscience</t>
  </si>
  <si>
    <t>Neuroanatomy/Neuropathology</t>
  </si>
  <si>
    <t>Neurochemistry/Neuropharmacology</t>
  </si>
  <si>
    <t>Neuro/Muscular Physiology</t>
  </si>
  <si>
    <t>Laboratory Animal Science</t>
  </si>
  <si>
    <t>Biomedical Engineering/Biomaterials Science</t>
  </si>
  <si>
    <t>Medical System</t>
  </si>
  <si>
    <t>Rehabilitation Science/Welfare Engineering</t>
  </si>
  <si>
    <t>Physical and Health Education</t>
  </si>
  <si>
    <t>Sport Science</t>
  </si>
  <si>
    <t>Applied Health Science</t>
  </si>
  <si>
    <t>General Life Science</t>
  </si>
  <si>
    <t>Eating Habits Studies</t>
  </si>
  <si>
    <t>Science Education</t>
  </si>
  <si>
    <t>Educational Technology</t>
  </si>
  <si>
    <t>Sociology of Scientific Knowledge/History of Science and Technology</t>
  </si>
  <si>
    <t>Science of Cultural Property</t>
  </si>
  <si>
    <t>Geography</t>
  </si>
  <si>
    <t>Environmental Dynamics Analysis</t>
  </si>
  <si>
    <t xml:space="preserve">Environmental Impact Assessment/Environmental Policy </t>
  </si>
  <si>
    <t>Radiation/Chemical Substance Influence Science</t>
  </si>
  <si>
    <t>Environmental Technology/Environmental Materials</t>
  </si>
  <si>
    <t>Nanostructural Science</t>
  </si>
  <si>
    <t>Nanomaterials/Nano Bioscience</t>
  </si>
  <si>
    <t>Micro/Nano Device</t>
  </si>
  <si>
    <t>Social System Engineering/Safety System</t>
  </si>
  <si>
    <t>Natural Disaster Science</t>
  </si>
  <si>
    <t>Basic Genome Science</t>
  </si>
  <si>
    <t>Applied Genome Science</t>
  </si>
  <si>
    <t>Living Organism Molecular Science</t>
  </si>
  <si>
    <t>Resource Maintenance Studies</t>
  </si>
  <si>
    <t>Area Studies</t>
  </si>
  <si>
    <t>Gender</t>
  </si>
  <si>
    <t>Philosophy/Ethics</t>
  </si>
  <si>
    <t>Chinese Philosophy</t>
  </si>
  <si>
    <t>Indian Philosophy/Buddhist Studies</t>
  </si>
  <si>
    <t>Religious Studies</t>
  </si>
  <si>
    <t>History of Thought</t>
  </si>
  <si>
    <t>Aesthetics/History of Art</t>
  </si>
  <si>
    <t>Japanese Literature</t>
  </si>
  <si>
    <t>European Literature</t>
  </si>
  <si>
    <t>Literature of Various Countries/Theories of Literary Criticism</t>
  </si>
  <si>
    <t>Linguistics</t>
  </si>
  <si>
    <t>Japanese Studies</t>
  </si>
  <si>
    <t>English Studies</t>
  </si>
  <si>
    <t>Japanese Education</t>
  </si>
  <si>
    <t>Foreign Language Education</t>
  </si>
  <si>
    <t>General History</t>
  </si>
  <si>
    <t>History of Japan</t>
  </si>
  <si>
    <t>History of the Orient</t>
  </si>
  <si>
    <t>Western History</t>
  </si>
  <si>
    <t>Archaeology</t>
  </si>
  <si>
    <t>Human Geography</t>
  </si>
  <si>
    <t>Cultural Anthropology/Folklore Studies</t>
  </si>
  <si>
    <t xml:space="preserve">Basic Law </t>
  </si>
  <si>
    <t xml:space="preserve">Public Law </t>
  </si>
  <si>
    <t>International Jurisprudence</t>
  </si>
  <si>
    <t>Sociological Jurisprudence</t>
  </si>
  <si>
    <t>Criminal Jurisprudence</t>
  </si>
  <si>
    <t>Civil Jurisprudence</t>
  </si>
  <si>
    <t>New Types of Jurisprudence</t>
  </si>
  <si>
    <t>Politics</t>
  </si>
  <si>
    <t>International Relations</t>
  </si>
  <si>
    <t>Theoretical Economics</t>
  </si>
  <si>
    <t>Economic Doctrine/Economic Thought</t>
  </si>
  <si>
    <t>Economic Statistics</t>
  </si>
  <si>
    <t>Applied Economics</t>
  </si>
  <si>
    <t>Economic Policy</t>
  </si>
  <si>
    <t>Public Finance/Finance Theory</t>
  </si>
  <si>
    <t>Economic History</t>
  </si>
  <si>
    <t>Business Administration</t>
  </si>
  <si>
    <t>Commerce</t>
  </si>
  <si>
    <t>Accounting</t>
  </si>
  <si>
    <t>Sociology</t>
  </si>
  <si>
    <t xml:space="preserve">Social Welfare </t>
  </si>
  <si>
    <t>Social Psychology</t>
  </si>
  <si>
    <t>Educational Psychology</t>
  </si>
  <si>
    <t>Clinical Psychology</t>
  </si>
  <si>
    <t>Experimental Psychology</t>
  </si>
  <si>
    <t>Pedagogy</t>
  </si>
  <si>
    <t>Educational Sociology</t>
  </si>
  <si>
    <t>Subject-Specific Pedagogy</t>
  </si>
  <si>
    <t>Special Support Education</t>
  </si>
  <si>
    <t>Algebra</t>
  </si>
  <si>
    <t>Geometry</t>
  </si>
  <si>
    <t>General Mathematics (including Probability Theory/Statistical Mathematics)</t>
  </si>
  <si>
    <t>Basic Analysis</t>
  </si>
  <si>
    <t>Global Analysis</t>
  </si>
  <si>
    <t>Astronomy</t>
  </si>
  <si>
    <t>Elementary Particle/Atomic Nucleus/Cosmic Ray/Space Physics</t>
  </si>
  <si>
    <t>Physical Properties I</t>
  </si>
  <si>
    <t>Physical Properties II</t>
  </si>
  <si>
    <t>Mathematical Physics/Fundamental Physical Properties</t>
  </si>
  <si>
    <t>Atomic/Molecular/Quantum Electronics/Plasma</t>
  </si>
  <si>
    <t>Physics of Living Organism/Chemical Physics</t>
  </si>
  <si>
    <t>Solid Earth and Planetary Physics</t>
  </si>
  <si>
    <t>Meteorology/Oceanic Physics/Limnology</t>
  </si>
  <si>
    <t>Upper Atmospheric Physics</t>
  </si>
  <si>
    <t>Geology</t>
  </si>
  <si>
    <t>Stratigraphy/Paleontology</t>
  </si>
  <si>
    <t>Petrology/Mineralogy/Economic Geology</t>
  </si>
  <si>
    <t>Geochemistry and Astrochemistry</t>
  </si>
  <si>
    <t>Plasma Science</t>
  </si>
  <si>
    <t>Physical Chemistry</t>
  </si>
  <si>
    <t>Organic Chemistry</t>
  </si>
  <si>
    <t>Inorganic Chemistry</t>
  </si>
  <si>
    <t>Analytical Chemistry</t>
  </si>
  <si>
    <t>Synthetic Chemistry</t>
  </si>
  <si>
    <t>Polymer Chemistry</t>
  </si>
  <si>
    <t>Functional Material Chemistry</t>
  </si>
  <si>
    <t>Environmental Chemistry</t>
  </si>
  <si>
    <t xml:space="preserve">Biochemistry </t>
  </si>
  <si>
    <t>Functional Materials/Devices</t>
  </si>
  <si>
    <t>Organic Industrial Materials</t>
  </si>
  <si>
    <t>Inorganic Industrial Materials</t>
  </si>
  <si>
    <t>Polymer/Textile Materials</t>
  </si>
  <si>
    <t>Applied Physical Properties/Crystal Engineering</t>
  </si>
  <si>
    <t>Thin Film, Surface, and Interface Physical Properties</t>
  </si>
  <si>
    <t>Applied Optics/Quantum Optical Engineering</t>
  </si>
  <si>
    <t>General Applied Physics</t>
  </si>
  <si>
    <t>Engineering Basics</t>
  </si>
  <si>
    <t>Machine Materials/ Mechanics of Materials</t>
  </si>
  <si>
    <t xml:space="preserve">Production Engineering/Processing </t>
  </si>
  <si>
    <t>Design Engineering/Machine Functions and Elements/Tribology</t>
  </si>
  <si>
    <t>Fluidics</t>
  </si>
  <si>
    <t>Thermal Engineering</t>
  </si>
  <si>
    <t>Dynamics of Machinery/Machine Control</t>
  </si>
  <si>
    <t>Intelligent Mechanics/Mechanical System</t>
  </si>
  <si>
    <t>Power Engineering/Electrical Equipment Engineering</t>
  </si>
  <si>
    <t>Electronic/Electrical Materials Engineering</t>
  </si>
  <si>
    <t>Electronic Device/Electronic Equipment</t>
  </si>
  <si>
    <t>Communication/Network Engineering</t>
  </si>
  <si>
    <t>Systems Engineering</t>
  </si>
  <si>
    <t>Measurement Engineering</t>
  </si>
  <si>
    <t>Control Engineering</t>
  </si>
  <si>
    <t>Civil Engineering Materials/Construction/Construction Management</t>
  </si>
  <si>
    <t>Structural Engineering/Earthquake Engineering/Maintenance Management Engineering</t>
  </si>
  <si>
    <t>Geotechnical Engineering</t>
  </si>
  <si>
    <t>Hydraulic Engineering</t>
  </si>
  <si>
    <t>Traffic Engineering/Land Planning</t>
  </si>
  <si>
    <t>Civil Engineering Environmental System</t>
  </si>
  <si>
    <t>Architectural Structures/Materials</t>
  </si>
  <si>
    <t>Architectural Environment/Equipment</t>
  </si>
  <si>
    <t>City Planning/Architectural Planning</t>
  </si>
  <si>
    <t>Architectural History/Design</t>
  </si>
  <si>
    <t>Metallic Physical Properties</t>
  </si>
  <si>
    <t>Inorganic Materials/Physical Properties</t>
  </si>
  <si>
    <t>Composite Materials/Physical Properties</t>
  </si>
  <si>
    <t>Structural/Functional Materials</t>
  </si>
  <si>
    <t>Material Processing/Treatment</t>
  </si>
  <si>
    <t>Metallic Production Engineering</t>
  </si>
  <si>
    <t>Physical Properties in Chemical Engineering /Transfer Operation/Unit Operation</t>
  </si>
  <si>
    <t>Reaction Engineering/Process System</t>
  </si>
  <si>
    <t>Catalyst/Resource Chemical Process</t>
  </si>
  <si>
    <t>Biological Function/Bioprocess</t>
  </si>
  <si>
    <t>Aerospace Engineering</t>
  </si>
  <si>
    <t>Naval Architecture and Marine Engineering</t>
  </si>
  <si>
    <t>Earth/Resources System Engineering</t>
  </si>
  <si>
    <t>Recycling Engineering</t>
  </si>
  <si>
    <t>Nuclear Fusion Studies</t>
  </si>
  <si>
    <t>Nuclear Power Studies</t>
  </si>
  <si>
    <t>Energy Studies</t>
  </si>
  <si>
    <t>Heredity/Genome Dynamics</t>
  </si>
  <si>
    <t>Ecology/Environment</t>
  </si>
  <si>
    <t>Plant Physiology/Molecule</t>
  </si>
  <si>
    <t>Form/Structure</t>
  </si>
  <si>
    <t>Animal Physiology/Behavior</t>
  </si>
  <si>
    <t>Biodiversity/Classification</t>
  </si>
  <si>
    <t>Structural Biochemistry</t>
  </si>
  <si>
    <t>Functional Biochemistry</t>
  </si>
  <si>
    <t>Biophysics</t>
  </si>
  <si>
    <t>Molecular Biology</t>
  </si>
  <si>
    <t>Cell Biology</t>
  </si>
  <si>
    <t>Developmental Biology</t>
  </si>
  <si>
    <t>Evolutionary Biology</t>
  </si>
  <si>
    <t>Anthropology</t>
  </si>
  <si>
    <t>Physiological Anthropology</t>
  </si>
  <si>
    <t>Breeding Studies</t>
  </si>
  <si>
    <t>Agronomy/Weed Studies</t>
  </si>
  <si>
    <t>Gardening/Landscape Architecture</t>
  </si>
  <si>
    <t>Plant Pathology</t>
  </si>
  <si>
    <t>Applied Entomology</t>
  </si>
  <si>
    <t>Plant Nutrition/Soil Science</t>
  </si>
  <si>
    <t>Applied Microbiology</t>
  </si>
  <si>
    <t>Applied Biochemistry</t>
  </si>
  <si>
    <t>Biological Production Chemistry/Bioorganic Chemistry</t>
  </si>
  <si>
    <t>Food Science</t>
  </si>
  <si>
    <t>Forestry/Forest Engineering</t>
  </si>
  <si>
    <t>Timber Production Science/Wood Engineering</t>
  </si>
  <si>
    <t>General Fishery Science</t>
  </si>
  <si>
    <t>Fishery Chemistry</t>
  </si>
  <si>
    <t>Agricultural Economics</t>
  </si>
  <si>
    <t xml:space="preserve">Agricultural Civil Engineering/Rural Planning </t>
  </si>
  <si>
    <t>Agricultural Environmental Engineering</t>
  </si>
  <si>
    <t>Agricultural Information Engineering</t>
  </si>
  <si>
    <t>Animal Husbandry/Meadow Studies</t>
  </si>
  <si>
    <t>Applied Animal Science</t>
  </si>
  <si>
    <t>Basic Veterinary Medicine/Basic Animal Husbandry</t>
  </si>
  <si>
    <t>Applied Veterinary Medicine</t>
  </si>
  <si>
    <t>Clinical Veterinary Medicine</t>
  </si>
  <si>
    <t>Environmental Agriculture</t>
  </si>
  <si>
    <t>Applied Molecular Cell Biology</t>
  </si>
  <si>
    <t>Chemical Pharmacy</t>
  </si>
  <si>
    <t>Physical Pharmacy</t>
  </si>
  <si>
    <t>Biological Pharmacy</t>
  </si>
  <si>
    <t>Drug Development Chemistry</t>
  </si>
  <si>
    <t>Environmental Pharmacy</t>
  </si>
  <si>
    <t>Clinical Pharmacy</t>
  </si>
  <si>
    <t>General Anatomy (including Histology/Embryology)</t>
  </si>
  <si>
    <t>General Physiology</t>
  </si>
  <si>
    <t>Environmental Physiology (including Sports Medicine/Nutritional Physiology)</t>
  </si>
  <si>
    <t>General Pharmacology</t>
  </si>
  <si>
    <t>General Medical Chemistry</t>
  </si>
  <si>
    <t>Pathological Medical Chemistry</t>
  </si>
  <si>
    <t>Human Genetics</t>
  </si>
  <si>
    <t>Human Pathology</t>
  </si>
  <si>
    <t>Experimental Pathology</t>
  </si>
  <si>
    <t>Parasitology (including Sanitary Zoology)</t>
  </si>
  <si>
    <t>Bacteriology (including Mycology)</t>
  </si>
  <si>
    <t>Virology</t>
  </si>
  <si>
    <t>Immunology</t>
  </si>
  <si>
    <t>Medical Sociology</t>
  </si>
  <si>
    <t>Applied Pharmacology</t>
  </si>
  <si>
    <t>Pathological Examination Studies</t>
  </si>
  <si>
    <t>Hygienics</t>
  </si>
  <si>
    <t>Public Health/Health Science</t>
  </si>
  <si>
    <t>Medical Jurisprudence</t>
  </si>
  <si>
    <t>General Internal Medicine (including Psychosomatic Medicine)</t>
  </si>
  <si>
    <t>Gastroenterological Internal Medicine</t>
  </si>
  <si>
    <t>Cardiovascular Internal Medicine</t>
  </si>
  <si>
    <t>Respiratory Internal Medicine</t>
  </si>
  <si>
    <t>Nephrological Internal Medicine</t>
  </si>
  <si>
    <t>Neurological Internal Medicine</t>
  </si>
  <si>
    <t>Metabolism Studies</t>
  </si>
  <si>
    <t>Endocrinology</t>
  </si>
  <si>
    <t>Hematological Internal Medicine</t>
  </si>
  <si>
    <t>Collagen Disease/Allergy/Infectious Disease Internal Medicine</t>
  </si>
  <si>
    <t>Pediatrics</t>
  </si>
  <si>
    <t>Embryonic/Neonatal Medicine</t>
  </si>
  <si>
    <t>Dermatology</t>
  </si>
  <si>
    <t>Psychoneurosis Studies</t>
  </si>
  <si>
    <t>Radiation Science</t>
  </si>
  <si>
    <t>General Surgery</t>
  </si>
  <si>
    <t>Gastroenterological Surgery</t>
  </si>
  <si>
    <t>Thoracic Surgery</t>
  </si>
  <si>
    <t>Neurosurgery</t>
  </si>
  <si>
    <t>Orthopedic Surgery</t>
  </si>
  <si>
    <t>Anesthesiology/Resuscitation Studies</t>
  </si>
  <si>
    <t>Urology</t>
  </si>
  <si>
    <t>Obstetrics and Gynecology</t>
  </si>
  <si>
    <t>Otorhinolaryngology</t>
  </si>
  <si>
    <t>Ophthalmology</t>
  </si>
  <si>
    <t>Pediatric Surgery</t>
  </si>
  <si>
    <t xml:space="preserve">Plastic Surgery </t>
  </si>
  <si>
    <t>Emergency Medicine</t>
  </si>
  <si>
    <t>Morphological Basic Odontology</t>
  </si>
  <si>
    <t>Functional Basic Odontology</t>
  </si>
  <si>
    <t>Pathological Dentistry/Dental Radiology</t>
  </si>
  <si>
    <t>Conservative Therapy Dentistry</t>
  </si>
  <si>
    <t>Prosthetic Dentistry</t>
  </si>
  <si>
    <t>Surgical Dentistry</t>
  </si>
  <si>
    <t>Orthodontics/Pediatric Dentistry</t>
  </si>
  <si>
    <t>Dentistry for Periodontal Treatments</t>
  </si>
  <si>
    <t>Social Dentistry</t>
  </si>
  <si>
    <t>Basic Nursing Science</t>
  </si>
  <si>
    <t>Clinical Nursing Science</t>
  </si>
  <si>
    <t>Community/Gerontological Nursing Science</t>
  </si>
  <si>
    <t>Attachment: List of Fields of Specializations</t>
    <phoneticPr fontId="22"/>
  </si>
  <si>
    <t>Category Name of Field of Specialization</t>
  </si>
  <si>
    <t>Name of Field of Specialization</t>
    <phoneticPr fontId="22"/>
  </si>
  <si>
    <t>Informatics</t>
  </si>
  <si>
    <t>Informatics</t>
    <phoneticPr fontId="22"/>
  </si>
  <si>
    <t>Neuroscience</t>
  </si>
  <si>
    <t>Human Medical Engineering</t>
  </si>
  <si>
    <t>Health/Sport Science</t>
  </si>
  <si>
    <t>Life Science</t>
  </si>
  <si>
    <t>Science Education/Educational Technology</t>
  </si>
  <si>
    <t>Environmental Studies</t>
  </si>
  <si>
    <t>Nano/Micro Science</t>
  </si>
  <si>
    <t>Social/Safety System Science</t>
  </si>
  <si>
    <t>Genome Science</t>
  </si>
  <si>
    <t>Philosophy</t>
  </si>
  <si>
    <t>Literature</t>
  </si>
  <si>
    <t>History</t>
  </si>
  <si>
    <t>Cultural Anthropology</t>
  </si>
  <si>
    <t>Law</t>
  </si>
  <si>
    <t>Economics</t>
  </si>
  <si>
    <t>Psychology</t>
  </si>
  <si>
    <t>Mathematics</t>
  </si>
  <si>
    <t>Physics</t>
  </si>
  <si>
    <t>Earth and Planetary Sciences</t>
  </si>
  <si>
    <t>Basic Chemistry</t>
  </si>
  <si>
    <t>Complex Chemistry</t>
  </si>
  <si>
    <t>Materials Chemistry</t>
  </si>
  <si>
    <t>Applied Physics/Engineering Basics</t>
  </si>
  <si>
    <t>Mechanical Engineering</t>
  </si>
  <si>
    <t>Electrical and Electronic Engineering</t>
  </si>
  <si>
    <t>Civil Engineering</t>
  </si>
  <si>
    <t>Architectonics</t>
  </si>
  <si>
    <t>Materials Science</t>
  </si>
  <si>
    <t>Process Engineering</t>
  </si>
  <si>
    <t>Integrated Engineering</t>
  </si>
  <si>
    <t>Basic Biology</t>
  </si>
  <si>
    <t>Biological Science</t>
  </si>
  <si>
    <t>Agriculture</t>
  </si>
  <si>
    <t>Agricultural Chemistry</t>
  </si>
  <si>
    <t>Forestry</t>
  </si>
  <si>
    <t>Fishery Science</t>
  </si>
  <si>
    <t>Agricultural Engineering</t>
  </si>
  <si>
    <t>Animal Husbandry/Veterinary Medicine</t>
  </si>
  <si>
    <t>Boundary Agriculture</t>
  </si>
  <si>
    <t>Pharmacy</t>
  </si>
  <si>
    <t>Fundamental Medicine</t>
  </si>
  <si>
    <t>Boundary Medicine</t>
  </si>
  <si>
    <t>Social Medicine</t>
  </si>
  <si>
    <t>Internal Clinical Medicine</t>
  </si>
  <si>
    <t>Surgical Clinical Medicine</t>
  </si>
  <si>
    <t>Odontology</t>
  </si>
  <si>
    <t>Nursing Science</t>
  </si>
  <si>
    <t>Diplomat</t>
  </si>
  <si>
    <t>Official</t>
  </si>
  <si>
    <t>Professor</t>
  </si>
  <si>
    <t>Artist</t>
  </si>
  <si>
    <t>Journalist</t>
  </si>
  <si>
    <t>Highly-Skilled Professional</t>
  </si>
  <si>
    <t>Business Manager</t>
  </si>
  <si>
    <t>Medical Services</t>
  </si>
  <si>
    <t>Researcher</t>
  </si>
  <si>
    <t>Instructor</t>
  </si>
  <si>
    <t>Intra-company Transferee</t>
  </si>
  <si>
    <t>Entertainer</t>
  </si>
  <si>
    <t>Skilled Labor</t>
  </si>
  <si>
    <t>Cultural Activities</t>
  </si>
  <si>
    <t>Temporary Visitor</t>
  </si>
  <si>
    <t>Student</t>
  </si>
  <si>
    <t>Trainee</t>
  </si>
  <si>
    <t>Dependent</t>
  </si>
  <si>
    <t>Designated Activities</t>
  </si>
  <si>
    <t>Permanent Resident</t>
  </si>
  <si>
    <t>Spouse or Child of Japanese National</t>
  </si>
  <si>
    <t>Spouse or Child of Permanent Resident</t>
  </si>
  <si>
    <t>Long Term Resident</t>
  </si>
  <si>
    <t>Religious Activities</t>
    <phoneticPr fontId="18"/>
  </si>
  <si>
    <t>Legal/Accounting Services</t>
    <phoneticPr fontId="18"/>
  </si>
  <si>
    <t>Engineer/ Specialist in Humanities/ International Services</t>
    <phoneticPr fontId="18"/>
  </si>
  <si>
    <t>Technical Intern Training</t>
    <phoneticPr fontId="18"/>
  </si>
  <si>
    <r>
      <rPr>
        <b/>
        <sz val="14"/>
        <color rgb="FFFF0000"/>
        <rFont val="Meiryo UI"/>
        <family val="2"/>
        <charset val="128"/>
      </rPr>
      <t>↓</t>
    </r>
    <r>
      <rPr>
        <b/>
        <sz val="14"/>
        <color rgb="FFFF0000"/>
        <rFont val="Times New Roman"/>
        <family val="1"/>
      </rPr>
      <t>Please choose from the following:</t>
    </r>
    <phoneticPr fontId="22"/>
  </si>
  <si>
    <r>
      <rPr>
        <b/>
        <sz val="8"/>
        <color theme="1"/>
        <rFont val="Meiryo UI"/>
        <family val="3"/>
        <charset val="128"/>
      </rPr>
      <t>(</t>
    </r>
    <r>
      <rPr>
        <b/>
        <sz val="8"/>
        <color theme="1"/>
        <rFont val="Times New Roman"/>
        <family val="3"/>
      </rPr>
      <t>YYYY)</t>
    </r>
    <phoneticPr fontId="18"/>
  </si>
  <si>
    <t>To the present day</t>
  </si>
  <si>
    <t>入力無し or 入学年月&gt;卒業年月</t>
    <rPh sb="0" eb="2">
      <t>ニュウリョク</t>
    </rPh>
    <rPh sb="2" eb="3">
      <t>ナ</t>
    </rPh>
    <rPh sb="8" eb="10">
      <t>ニュウガク</t>
    </rPh>
    <rPh sb="10" eb="12">
      <t>ネンゲツ</t>
    </rPh>
    <rPh sb="13" eb="17">
      <t>ソツギョウネンゲツ</t>
    </rPh>
    <phoneticPr fontId="18"/>
  </si>
  <si>
    <t>Art</t>
  </si>
  <si>
    <t>Studies on Art</t>
  </si>
  <si>
    <t>Studies on Design</t>
  </si>
  <si>
    <t>Studies on Music</t>
  </si>
  <si>
    <t>Other Arts</t>
  </si>
  <si>
    <t>入力無し or From &gt; to</t>
    <rPh sb="0" eb="2">
      <t>ニュウリョク</t>
    </rPh>
    <rPh sb="2" eb="3">
      <t>ナ</t>
    </rPh>
    <phoneticPr fontId="18"/>
  </si>
  <si>
    <t>フリガナ</t>
    <phoneticPr fontId="18"/>
  </si>
  <si>
    <t>氏名</t>
    <rPh sb="0" eb="2">
      <t>シメイ</t>
    </rPh>
    <phoneticPr fontId="18"/>
  </si>
  <si>
    <t>英字氏名</t>
    <rPh sb="2" eb="4">
      <t>シメイ</t>
    </rPh>
    <phoneticPr fontId="18"/>
  </si>
  <si>
    <t>現住所郵便番号</t>
    <rPh sb="0" eb="3">
      <t>ゲンジュウショ</t>
    </rPh>
    <rPh sb="3" eb="7">
      <t>ユウビンバンゴウ</t>
    </rPh>
    <phoneticPr fontId="18"/>
  </si>
  <si>
    <t>翻訳者氏名</t>
    <phoneticPr fontId="18"/>
  </si>
  <si>
    <t>資格外活動許可</t>
    <phoneticPr fontId="18"/>
  </si>
  <si>
    <t>在留資格</t>
    <phoneticPr fontId="18"/>
  </si>
  <si>
    <t>在留期限</t>
    <phoneticPr fontId="18"/>
  </si>
  <si>
    <t>学歴種別</t>
    <rPh sb="0" eb="2">
      <t>ガクレキ</t>
    </rPh>
    <rPh sb="2" eb="4">
      <t>シュベツ</t>
    </rPh>
    <phoneticPr fontId="18"/>
  </si>
  <si>
    <t>学校名</t>
    <rPh sb="2" eb="3">
      <t>メイ</t>
    </rPh>
    <phoneticPr fontId="18"/>
  </si>
  <si>
    <t>学科専修名</t>
    <rPh sb="0" eb="2">
      <t>ガッカ</t>
    </rPh>
    <rPh sb="2" eb="4">
      <t>センシュウ</t>
    </rPh>
    <rPh sb="4" eb="5">
      <t>メイ</t>
    </rPh>
    <phoneticPr fontId="18"/>
  </si>
  <si>
    <t>入学種別</t>
    <rPh sb="0" eb="2">
      <t>ニュウガク</t>
    </rPh>
    <rPh sb="2" eb="4">
      <t>シュベツ</t>
    </rPh>
    <phoneticPr fontId="18"/>
  </si>
  <si>
    <t>入学年月</t>
    <rPh sb="0" eb="2">
      <t>ニュウガク</t>
    </rPh>
    <rPh sb="2" eb="4">
      <t>ネンゲツ</t>
    </rPh>
    <phoneticPr fontId="18"/>
  </si>
  <si>
    <t>卒業種別</t>
    <rPh sb="0" eb="2">
      <t>ソツギョウ</t>
    </rPh>
    <rPh sb="2" eb="4">
      <t>シュベツ</t>
    </rPh>
    <phoneticPr fontId="18"/>
  </si>
  <si>
    <t>卒業年月</t>
    <rPh sb="0" eb="2">
      <t>ソツギョウ</t>
    </rPh>
    <rPh sb="2" eb="4">
      <t>ネンゲツ</t>
    </rPh>
    <phoneticPr fontId="18"/>
  </si>
  <si>
    <t>impflag</t>
    <phoneticPr fontId="18"/>
  </si>
  <si>
    <t>order</t>
    <phoneticPr fontId="18"/>
  </si>
  <si>
    <t>職歴種別</t>
    <rPh sb="0" eb="2">
      <t>ショクレキ</t>
    </rPh>
    <rPh sb="2" eb="4">
      <t>シュベツ</t>
    </rPh>
    <phoneticPr fontId="18"/>
  </si>
  <si>
    <t>職歴名称</t>
    <rPh sb="0" eb="2">
      <t>ショクレキ</t>
    </rPh>
    <rPh sb="2" eb="4">
      <t>メイショウ</t>
    </rPh>
    <phoneticPr fontId="18"/>
  </si>
  <si>
    <t>職歴To（現況）</t>
    <rPh sb="0" eb="2">
      <t>ショクレキ</t>
    </rPh>
    <rPh sb="5" eb="7">
      <t>ゲンキョウ</t>
    </rPh>
    <phoneticPr fontId="18"/>
  </si>
  <si>
    <t>職歴From</t>
    <rPh sb="0" eb="2">
      <t>ショクレキ</t>
    </rPh>
    <phoneticPr fontId="18"/>
  </si>
  <si>
    <t>職歴To</t>
    <rPh sb="0" eb="2">
      <t>ショクレキ</t>
    </rPh>
    <phoneticPr fontId="18"/>
  </si>
  <si>
    <t>雇用形態</t>
    <rPh sb="0" eb="2">
      <t>コヨウ</t>
    </rPh>
    <rPh sb="2" eb="4">
      <t>ケイタイ</t>
    </rPh>
    <phoneticPr fontId="18"/>
  </si>
  <si>
    <t>01</t>
  </si>
  <si>
    <t>02</t>
  </si>
  <si>
    <t>03</t>
  </si>
  <si>
    <t>04</t>
  </si>
  <si>
    <t>05</t>
  </si>
  <si>
    <t>06</t>
  </si>
  <si>
    <t>32</t>
  </si>
  <si>
    <t>08</t>
  </si>
  <si>
    <t>09</t>
  </si>
  <si>
    <t>10</t>
  </si>
  <si>
    <t>11</t>
  </si>
  <si>
    <t>14</t>
  </si>
  <si>
    <t>15</t>
  </si>
  <si>
    <t>16</t>
  </si>
  <si>
    <t>17</t>
  </si>
  <si>
    <t>18</t>
  </si>
  <si>
    <t>19</t>
  </si>
  <si>
    <t>21</t>
  </si>
  <si>
    <t>22</t>
  </si>
  <si>
    <t>23</t>
  </si>
  <si>
    <t>24</t>
  </si>
  <si>
    <t>25</t>
  </si>
  <si>
    <t>26</t>
  </si>
  <si>
    <t>27</t>
  </si>
  <si>
    <t>male</t>
    <phoneticPr fontId="18"/>
  </si>
  <si>
    <t>female</t>
    <phoneticPr fontId="18"/>
  </si>
  <si>
    <t>国籍区分</t>
    <rPh sb="0" eb="4">
      <t>コクセキクブン</t>
    </rPh>
    <phoneticPr fontId="18"/>
  </si>
  <si>
    <t>在留資格コード</t>
    <phoneticPr fontId="18"/>
  </si>
  <si>
    <t>Yes</t>
    <phoneticPr fontId="18"/>
  </si>
  <si>
    <t>No</t>
    <phoneticPr fontId="18"/>
  </si>
  <si>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</si>
  <si>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</si>
  <si>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</si>
  <si>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</si>
  <si>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</si>
  <si>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</si>
  <si>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</si>
  <si>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</si>
  <si>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</si>
  <si>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</si>
  <si>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</si>
  <si>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</si>
  <si>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</si>
  <si>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</si>
  <si>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</si>
  <si>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</si>
  <si>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</si>
  <si>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</si>
  <si>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</si>
  <si>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</si>
  <si>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</si>
  <si>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</si>
  <si>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</si>
  <si>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</si>
  <si>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</si>
  <si>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</si>
  <si>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</si>
  <si>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</si>
  <si>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</si>
  <si>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</si>
  <si>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</si>
  <si>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</si>
  <si>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Doctor of Architecture</t>
  </si>
  <si>
    <t>Attachment: List of Degree</t>
    <phoneticPr fontId="22"/>
  </si>
  <si>
    <r>
      <t>Ph.D. in</t>
    </r>
    <r>
      <rPr>
        <sz val="10"/>
        <color theme="1"/>
        <rFont val="Meiryo UI"/>
        <family val="2"/>
        <charset val="128"/>
      </rPr>
      <t>　</t>
    </r>
    <r>
      <rPr>
        <sz val="10"/>
        <color theme="1"/>
        <rFont val="Times New Roman"/>
        <family val="1"/>
      </rPr>
      <t>Public Management</t>
    </r>
  </si>
  <si>
    <t>職歴6名称</t>
    <rPh sb="0" eb="2">
      <t>ショクレキ</t>
    </rPh>
    <rPh sb="3" eb="5">
      <t>メイショウ</t>
    </rPh>
    <phoneticPr fontId="18"/>
  </si>
  <si>
    <t>職歴6From</t>
    <rPh sb="0" eb="2">
      <t>ショクレキ</t>
    </rPh>
    <phoneticPr fontId="18"/>
  </si>
  <si>
    <t>職歴6To（状況）</t>
    <rPh sb="0" eb="2">
      <t>ショクレキ</t>
    </rPh>
    <rPh sb="6" eb="8">
      <t>ジョウキョウ</t>
    </rPh>
    <phoneticPr fontId="18"/>
  </si>
  <si>
    <t>職歴6To</t>
    <rPh sb="0" eb="2">
      <t>ショクレキ</t>
    </rPh>
    <phoneticPr fontId="18"/>
  </si>
  <si>
    <t>職歴6雇用形態</t>
    <rPh sb="0" eb="2">
      <t>ショクレキ</t>
    </rPh>
    <rPh sb="3" eb="5">
      <t>コヨウ</t>
    </rPh>
    <rPh sb="5" eb="7">
      <t>ケイタイ</t>
    </rPh>
    <phoneticPr fontId="18"/>
  </si>
  <si>
    <t>職歴7名称</t>
    <rPh sb="0" eb="2">
      <t>ショクレキ</t>
    </rPh>
    <rPh sb="3" eb="5">
      <t>メイショウ</t>
    </rPh>
    <phoneticPr fontId="18"/>
  </si>
  <si>
    <t>職歴7From</t>
    <rPh sb="0" eb="2">
      <t>ショクレキ</t>
    </rPh>
    <phoneticPr fontId="18"/>
  </si>
  <si>
    <t>職歴7To（状況）</t>
    <rPh sb="0" eb="2">
      <t>ショクレキ</t>
    </rPh>
    <rPh sb="6" eb="8">
      <t>ジョウキョウ</t>
    </rPh>
    <phoneticPr fontId="18"/>
  </si>
  <si>
    <t>職歴7To</t>
    <rPh sb="0" eb="2">
      <t>ショクレキ</t>
    </rPh>
    <phoneticPr fontId="18"/>
  </si>
  <si>
    <t>職歴7雇用形態</t>
    <rPh sb="0" eb="2">
      <t>ショクレキ</t>
    </rPh>
    <rPh sb="3" eb="5">
      <t>コヨウ</t>
    </rPh>
    <rPh sb="5" eb="7">
      <t>ケイタイ</t>
    </rPh>
    <phoneticPr fontId="18"/>
  </si>
  <si>
    <t>職歴8名称</t>
    <rPh sb="0" eb="2">
      <t>ショクレキ</t>
    </rPh>
    <rPh sb="3" eb="5">
      <t>メイショウ</t>
    </rPh>
    <phoneticPr fontId="18"/>
  </si>
  <si>
    <t>職歴8From</t>
    <rPh sb="0" eb="2">
      <t>ショクレキ</t>
    </rPh>
    <phoneticPr fontId="18"/>
  </si>
  <si>
    <t>職歴8To（状況）</t>
    <rPh sb="0" eb="2">
      <t>ショクレキ</t>
    </rPh>
    <rPh sb="6" eb="8">
      <t>ジョウキョウ</t>
    </rPh>
    <phoneticPr fontId="18"/>
  </si>
  <si>
    <t>職歴8To</t>
    <rPh sb="0" eb="2">
      <t>ショクレキ</t>
    </rPh>
    <phoneticPr fontId="18"/>
  </si>
  <si>
    <t>職歴8雇用形態</t>
    <rPh sb="0" eb="2">
      <t>ショクレキ</t>
    </rPh>
    <rPh sb="3" eb="5">
      <t>コヨウ</t>
    </rPh>
    <rPh sb="5" eb="7">
      <t>ケイタイ</t>
    </rPh>
    <phoneticPr fontId="18"/>
  </si>
  <si>
    <t>職歴6記入時に以下チェック</t>
    <rPh sb="0" eb="2">
      <t>ショクレキ</t>
    </rPh>
    <rPh sb="3" eb="5">
      <t>キニュウ</t>
    </rPh>
    <rPh sb="5" eb="6">
      <t>ジ</t>
    </rPh>
    <rPh sb="7" eb="9">
      <t>イカ</t>
    </rPh>
    <phoneticPr fontId="18"/>
  </si>
  <si>
    <t>職歴7記入時に以下チェック</t>
    <rPh sb="0" eb="2">
      <t>ショクレキ</t>
    </rPh>
    <rPh sb="3" eb="5">
      <t>キニュウ</t>
    </rPh>
    <rPh sb="5" eb="6">
      <t>ジ</t>
    </rPh>
    <rPh sb="7" eb="9">
      <t>イカ</t>
    </rPh>
    <phoneticPr fontId="18"/>
  </si>
  <si>
    <t>職歴8記入時に以下チェック</t>
    <rPh sb="0" eb="2">
      <t>ショクレキ</t>
    </rPh>
    <rPh sb="3" eb="5">
      <t>キニュウ</t>
    </rPh>
    <rPh sb="5" eb="6">
      <t>ジ</t>
    </rPh>
    <rPh sb="7" eb="9">
      <t>イカ</t>
    </rPh>
    <phoneticPr fontId="18"/>
  </si>
  <si>
    <t>University</t>
  </si>
  <si>
    <t>学士大学名</t>
    <rPh sb="0" eb="5">
      <t>ガクシダイガクメイ</t>
    </rPh>
    <phoneticPr fontId="18"/>
  </si>
  <si>
    <t>博士大学名</t>
    <rPh sb="0" eb="2">
      <t>ハカセ</t>
    </rPh>
    <rPh sb="2" eb="5">
      <t>ダイガクメイ</t>
    </rPh>
    <phoneticPr fontId="18"/>
  </si>
  <si>
    <t>Master’s Program</t>
  </si>
  <si>
    <t>Doctoral Program</t>
  </si>
  <si>
    <t>Date of Expiration</t>
    <phoneticPr fontId="18"/>
  </si>
  <si>
    <t>Affix photo</t>
    <phoneticPr fontId="18"/>
  </si>
  <si>
    <t>I hereby declare that the information provided in this document is true and correct and that I, throughout my career, have never been subject to any disciplinary procedures or disciplinary action due to harassment.</t>
    <phoneticPr fontId="18"/>
  </si>
  <si>
    <t>* According to university regulations, commuting expenses from long distances may only be partially covered.</t>
    <phoneticPr fontId="18"/>
  </si>
  <si>
    <t>　</t>
    <phoneticPr fontId="18"/>
  </si>
  <si>
    <t>Uuniversity</t>
    <phoneticPr fontId="18"/>
  </si>
  <si>
    <t>By completing a course / by thesis only</t>
    <phoneticPr fontId="18"/>
  </si>
  <si>
    <t>Degree name</t>
    <phoneticPr fontId="18"/>
  </si>
  <si>
    <t>* Please indicate completion or scheduled completion date when selecting "Completion (Scheduled completion)"</t>
    <phoneticPr fontId="18"/>
  </si>
  <si>
    <t>Type of employment</t>
    <phoneticPr fontId="18"/>
  </si>
  <si>
    <t>Other current post</t>
    <phoneticPr fontId="18"/>
  </si>
  <si>
    <t>Current organization you belong to and current post</t>
    <phoneticPr fontId="18"/>
  </si>
  <si>
    <t>ハラスメント履歴</t>
    <rPh sb="6" eb="8">
      <t>リレキ</t>
    </rPh>
    <phoneticPr fontId="18"/>
  </si>
  <si>
    <t>Completion (Scheduled completion)</t>
    <phoneticPr fontId="18"/>
  </si>
  <si>
    <t>completing a course</t>
    <phoneticPr fontId="18"/>
  </si>
  <si>
    <t>by thesis only</t>
    <phoneticPr fontId="18"/>
  </si>
  <si>
    <t>課程</t>
    <rPh sb="0" eb="2">
      <t>カテイ</t>
    </rPh>
    <phoneticPr fontId="18"/>
  </si>
  <si>
    <t>論文</t>
    <rPh sb="0" eb="2">
      <t>ロンブン</t>
    </rPh>
    <phoneticPr fontId="18"/>
  </si>
  <si>
    <t>Guideline for Completing Waseda University Curriculum Vitae</t>
    <phoneticPr fontId="18"/>
  </si>
  <si>
    <r>
      <rPr>
        <sz val="10.5"/>
        <color theme="1"/>
        <rFont val="Segoe UI Symbol"/>
        <family val="1"/>
      </rPr>
      <t>◆</t>
    </r>
    <r>
      <rPr>
        <sz val="10.5"/>
        <color theme="1"/>
        <rFont val="Times New Roman"/>
        <family val="1"/>
      </rPr>
      <t xml:space="preserve"> Please fill out the Waseda University Curriculum Vitae using a computer, and handle the format with </t>
    </r>
    <phoneticPr fontId="18"/>
  </si>
  <si>
    <t xml:space="preserve">    care.  Also, please check for any incomplete sections by viewing the "Check for omissions" sheet</t>
    <phoneticPr fontId="18"/>
  </si>
  <si>
    <t xml:space="preserve">    before submission.</t>
    <phoneticPr fontId="18"/>
  </si>
  <si>
    <t>1. Check box at the top of the CV</t>
    <phoneticPr fontId="18"/>
  </si>
  <si>
    <t xml:space="preserve">    Please make sure to tick the box. If the statement does not apply to you, please attach a separate</t>
    <phoneticPr fontId="18"/>
  </si>
  <si>
    <t xml:space="preserve">    document (free format) with details.</t>
    <phoneticPr fontId="18"/>
  </si>
  <si>
    <t>2. Notation of years</t>
    <phoneticPr fontId="18"/>
  </si>
  <si>
    <r>
      <t xml:space="preserve">   Please use </t>
    </r>
    <r>
      <rPr>
        <u/>
        <sz val="11"/>
        <color theme="1"/>
        <rFont val="Times New Roman"/>
        <family val="1"/>
      </rPr>
      <t>Western calendar years</t>
    </r>
    <r>
      <rPr>
        <sz val="11"/>
        <color theme="1"/>
        <rFont val="Times New Roman"/>
        <family val="1"/>
      </rPr>
      <t xml:space="preserve"> for </t>
    </r>
    <r>
      <rPr>
        <u/>
        <sz val="11"/>
        <color theme="1"/>
        <rFont val="Times New Roman"/>
        <family val="1"/>
      </rPr>
      <t>all</t>
    </r>
    <r>
      <rPr>
        <sz val="11"/>
        <color theme="1"/>
        <rFont val="Times New Roman"/>
        <family val="1"/>
      </rPr>
      <t xml:space="preserve"> dates.</t>
    </r>
    <phoneticPr fontId="18"/>
  </si>
  <si>
    <t>3. Name</t>
    <phoneticPr fontId="18"/>
  </si>
  <si>
    <t xml:space="preserve">  (1) Signatures and seals are not necessary.</t>
    <phoneticPr fontId="18"/>
  </si>
  <si>
    <t xml:space="preserve">  (2) If you are a Japanese citizen, write down your name exactly as it appears on your family register.</t>
    <phoneticPr fontId="18"/>
  </si>
  <si>
    <t xml:space="preserve">       When writing your name in alphabet, fill in your name exactly as it appears on your  passport.        
</t>
    <phoneticPr fontId="18"/>
  </si>
  <si>
    <r>
      <t xml:space="preserve">          (Example) Whether to use “OHNO” or “ONO” in alphabet for “</t>
    </r>
    <r>
      <rPr>
        <sz val="11"/>
        <color theme="1"/>
        <rFont val="ＭＳ Ｐ明朝"/>
        <family val="1"/>
        <charset val="128"/>
      </rPr>
      <t>大野”</t>
    </r>
    <r>
      <rPr>
        <sz val="11"/>
        <color theme="1"/>
        <rFont val="Times New Roman"/>
        <family val="1"/>
      </rPr>
      <t xml:space="preserve"> should       </t>
    </r>
    <phoneticPr fontId="18"/>
  </si>
  <si>
    <t xml:space="preserve">                             depend on how it is shown on your passport.</t>
    <phoneticPr fontId="18"/>
  </si>
  <si>
    <t xml:space="preserve">  (3) How to fill in the "name" field if you have a nationality other than Japan</t>
    <phoneticPr fontId="18"/>
  </si>
  <si>
    <r>
      <t xml:space="preserve">    ・</t>
    </r>
    <r>
      <rPr>
        <sz val="11"/>
        <color theme="1"/>
        <rFont val="Times New Roman"/>
        <family val="1"/>
      </rPr>
      <t xml:space="preserve">In the "name" field, write down your name in </t>
    </r>
    <r>
      <rPr>
        <i/>
        <sz val="11"/>
        <color theme="1"/>
        <rFont val="Times New Roman"/>
        <family val="1"/>
      </rPr>
      <t>kanji</t>
    </r>
    <r>
      <rPr>
        <sz val="11"/>
        <color theme="1"/>
        <rFont val="Times New Roman"/>
        <family val="1"/>
      </rPr>
      <t xml:space="preserve"> or English.</t>
    </r>
    <phoneticPr fontId="18"/>
  </si>
  <si>
    <t xml:space="preserve">            Note: If writing your name in English, fill in your name in alphabet exactly as it 
                  </t>
    <phoneticPr fontId="18"/>
  </si>
  <si>
    <t xml:space="preserve">                     appears on your passport. </t>
    <phoneticPr fontId="18"/>
  </si>
  <si>
    <t xml:space="preserve">            Note: At Waseda University, it is not possible to register characters such as Á Â À Å Ã Ä. </t>
    <phoneticPr fontId="18"/>
  </si>
  <si>
    <t xml:space="preserve">                     Write down your family name in the “Last name” field, and your first name and middle </t>
    <phoneticPr fontId="18"/>
  </si>
  <si>
    <t xml:space="preserve">                      name in the “First name” field. If abbreviating your middle name, please use a period [.].</t>
    <phoneticPr fontId="18"/>
  </si>
  <si>
    <r>
      <t xml:space="preserve">    ・</t>
    </r>
    <r>
      <rPr>
        <sz val="11"/>
        <color theme="1"/>
        <rFont val="Times New Roman"/>
        <family val="1"/>
      </rPr>
      <t xml:space="preserve">Write down your name in </t>
    </r>
    <r>
      <rPr>
        <i/>
        <sz val="11"/>
        <color theme="1"/>
        <rFont val="Times New Roman"/>
        <family val="1"/>
      </rPr>
      <t>katakana</t>
    </r>
    <r>
      <rPr>
        <sz val="11"/>
        <color theme="1"/>
        <rFont val="Times New Roman"/>
        <family val="1"/>
      </rPr>
      <t xml:space="preserve"> characters in the "Name in kana" field.</t>
    </r>
    <phoneticPr fontId="18"/>
  </si>
  <si>
    <t>4. Gender</t>
    <phoneticPr fontId="18"/>
  </si>
  <si>
    <t xml:space="preserve">   Please fill in gender. However, this field is not mandatory. You will not face a disadvantage in the</t>
    <phoneticPr fontId="18"/>
  </si>
  <si>
    <t xml:space="preserve">   screening process even if it is left blank.</t>
    <phoneticPr fontId="18"/>
  </si>
  <si>
    <t xml:space="preserve">   If you are hired, the gender information from your family register will become necessary for</t>
    <phoneticPr fontId="18"/>
  </si>
  <si>
    <t xml:space="preserve">   employment management purposes. This information will be confirmed based on your residence</t>
    <phoneticPr fontId="18"/>
  </si>
  <si>
    <t xml:space="preserve">   certificate, copy of passport, copy of residence card, etc. that you will submit at the time of</t>
    <phoneticPr fontId="18"/>
  </si>
  <si>
    <t xml:space="preserve">   employment.</t>
    <phoneticPr fontId="18"/>
  </si>
  <si>
    <t>5. Affix photo</t>
    <phoneticPr fontId="18"/>
  </si>
  <si>
    <t xml:space="preserve">   Affix a photo to your CV. If submitting CVs in both English and Japanese (translation of English 
   version), affix the photo to your Japanese CV.</t>
    <phoneticPr fontId="18"/>
  </si>
  <si>
    <t xml:space="preserve">6. Nationality </t>
    <phoneticPr fontId="18"/>
  </si>
  <si>
    <t xml:space="preserve">   Please fill in your nationality.</t>
    <phoneticPr fontId="18"/>
  </si>
  <si>
    <t>7. Status of residence</t>
    <phoneticPr fontId="18"/>
  </si>
  <si>
    <t xml:space="preserve">   If you already have a valid status of residence working at the University, please select that status. </t>
    <phoneticPr fontId="18"/>
  </si>
  <si>
    <t xml:space="preserve">   If you have a status of residence that requires permission to engage in activity other than that </t>
    <phoneticPr fontId="18"/>
  </si>
  <si>
    <t xml:space="preserve">   permitted under the status of residence, indicate whether or not you have the permission to engage in </t>
    <phoneticPr fontId="18"/>
  </si>
  <si>
    <t xml:space="preserve">   engage in activity other than permitted under the status of residence.</t>
    <phoneticPr fontId="18"/>
  </si>
  <si>
    <t xml:space="preserve">   Note: If you do not hold a valid status of residence working at the University and will be applying for
</t>
    <phoneticPr fontId="18"/>
  </si>
  <si>
    <t xml:space="preserve">    one after your appointment is decided on, leave this field blank. </t>
    <phoneticPr fontId="18"/>
  </si>
  <si>
    <t>8. Field of specialization</t>
    <phoneticPr fontId="18"/>
  </si>
  <si>
    <t xml:space="preserve">   Select a field from the "Fields of Specializations" sheet.</t>
    <phoneticPr fontId="18"/>
  </si>
  <si>
    <t>9. Research area</t>
    <phoneticPr fontId="18"/>
  </si>
  <si>
    <t xml:space="preserve">  Describe your research area specifically.</t>
    <phoneticPr fontId="18"/>
  </si>
  <si>
    <t xml:space="preserve">  If you are a business person, indicate your research area in a format such as “Practical business related </t>
    <phoneticPr fontId="18"/>
  </si>
  <si>
    <r>
      <t xml:space="preserve">  to </t>
    </r>
    <r>
      <rPr>
        <sz val="11"/>
        <color theme="1"/>
        <rFont val="Segoe UI Symbol"/>
        <family val="1"/>
      </rPr>
      <t>○○</t>
    </r>
    <r>
      <rPr>
        <sz val="11"/>
        <color theme="1"/>
        <rFont val="Times New Roman"/>
        <family val="1"/>
      </rPr>
      <t>.”</t>
    </r>
    <phoneticPr fontId="18"/>
  </si>
  <si>
    <t>10. Languages</t>
    <phoneticPr fontId="18"/>
  </si>
  <si>
    <t xml:space="preserve">   If you use multiple languages, please list them.</t>
    <phoneticPr fontId="18"/>
  </si>
  <si>
    <t>11. Educational Background</t>
    <phoneticPr fontId="18"/>
  </si>
  <si>
    <r>
      <t xml:space="preserve">   (1) Write down your entire educational background without any omissions, </t>
    </r>
    <r>
      <rPr>
        <u/>
        <sz val="11"/>
        <color theme="1"/>
        <rFont val="Times New Roman"/>
        <family val="1"/>
      </rPr>
      <t>starting with enrollment</t>
    </r>
    <phoneticPr fontId="18"/>
  </si>
  <si>
    <t xml:space="preserve">         in high school.</t>
    <phoneticPr fontId="18"/>
  </si>
  <si>
    <t xml:space="preserve">   (2) Write down the dates of entrance, graduation/completion, etc. accurately.</t>
    <phoneticPr fontId="18"/>
  </si>
  <si>
    <t xml:space="preserve">         In principle, it is not possible to start a new post as a faculty member at Waseda University while</t>
    <phoneticPr fontId="18"/>
  </si>
  <si>
    <t xml:space="preserve">         you are registered as a student at Waseda. If you are a Waseda student at the time of filling out the </t>
    <phoneticPr fontId="18"/>
  </si>
  <si>
    <t xml:space="preserve">         form, write down the date of your graduation/completion/withdrawal.</t>
    <phoneticPr fontId="18"/>
  </si>
  <si>
    <t xml:space="preserve">   (3) For doctoral degree, write down the date of conferment including month and day.</t>
    <phoneticPr fontId="18"/>
  </si>
  <si>
    <t xml:space="preserve">12. Work Experience </t>
    <phoneticPr fontId="18"/>
  </si>
  <si>
    <t xml:space="preserve">   (1) Write down “starting (employment) date” and “completion (resignation) date” accurately, 
</t>
    <phoneticPr fontId="18"/>
  </si>
  <si>
    <t xml:space="preserve">         without any omissions. If you are resigning because you are accepting a new position </t>
    <phoneticPr fontId="18"/>
  </si>
  <si>
    <r>
      <t xml:space="preserve">         at Waseda University, </t>
    </r>
    <r>
      <rPr>
        <u/>
        <sz val="11"/>
        <color theme="1"/>
        <rFont val="Times New Roman"/>
        <family val="1"/>
      </rPr>
      <t xml:space="preserve">please be sure to indicate the planned date of resignation from </t>
    </r>
    <phoneticPr fontId="18"/>
  </si>
  <si>
    <r>
      <t xml:space="preserve">         </t>
    </r>
    <r>
      <rPr>
        <u/>
        <sz val="11"/>
        <color theme="1"/>
        <rFont val="Times New Roman"/>
        <family val="1"/>
      </rPr>
      <t>your current position and select "Completion (scheduled completion)"</t>
    </r>
    <r>
      <rPr>
        <sz val="11"/>
        <color theme="1"/>
        <rFont val="Times New Roman"/>
        <family val="1"/>
      </rPr>
      <t xml:space="preserve">. Please note that </t>
    </r>
    <phoneticPr fontId="18"/>
  </si>
  <si>
    <t xml:space="preserve">         if your current position is full-time and you are to be employed by Waseda University </t>
    <phoneticPr fontId="18"/>
  </si>
  <si>
    <t xml:space="preserve">         for a full-time position, it is necessary for you to have resigned from your current position </t>
    <phoneticPr fontId="18"/>
  </si>
  <si>
    <t xml:space="preserve">         at the date of appointment to Waseda  University. </t>
    <phoneticPr fontId="18"/>
  </si>
  <si>
    <t xml:space="preserve">         For "Current Position", if you are working at several universities, schools, research </t>
    <phoneticPr fontId="18"/>
  </si>
  <si>
    <t xml:space="preserve">         institutes, etc,please indicate your main current position.</t>
    <phoneticPr fontId="18"/>
  </si>
  <si>
    <r>
      <t xml:space="preserve">   (2) Write down any </t>
    </r>
    <r>
      <rPr>
        <u/>
        <sz val="11"/>
        <color theme="1"/>
        <rFont val="Times New Roman"/>
        <family val="1"/>
      </rPr>
      <t>work experience at Waseda University</t>
    </r>
    <r>
      <rPr>
        <sz val="11"/>
        <color theme="1"/>
        <rFont val="Times New Roman"/>
        <family val="1"/>
      </rPr>
      <t xml:space="preserve"> accurately starting on or after April 1,  </t>
    </r>
    <phoneticPr fontId="18"/>
  </si>
  <si>
    <t xml:space="preserve">        2013 that you may have, including part-time employment such as a TA, RA, etc. </t>
    <phoneticPr fontId="18"/>
  </si>
  <si>
    <t xml:space="preserve">   (3) If you have experience as a lecturer at a university or school, indicate the types of employment </t>
    <phoneticPr fontId="18"/>
  </si>
  <si>
    <t xml:space="preserve">        (full-time/part-time).</t>
    <phoneticPr fontId="18"/>
  </si>
  <si>
    <t xml:space="preserve">   (4) If you have experience working at a corporation, research institute, etc., indicate clearly your job</t>
    <phoneticPr fontId="18"/>
  </si>
  <si>
    <t xml:space="preserve">        title and job description, etc. </t>
    <phoneticPr fontId="18"/>
  </si>
  <si>
    <t xml:space="preserve">   (5) If you have already resigned, write down the accurate date of your resignation. </t>
    <phoneticPr fontId="18"/>
  </si>
  <si>
    <t xml:space="preserve">   (6) If you have obtained a Research Fellowship for Young Scientists of Japan Society for the </t>
    <phoneticPr fontId="18"/>
  </si>
  <si>
    <t xml:space="preserve">        Promotion of Science, write down all of your experiences. </t>
    <phoneticPr fontId="18"/>
  </si>
  <si>
    <t xml:space="preserve">   (7) At Waseda University, it is prohibited for research associates to hold a concurrent position
       </t>
    <phoneticPr fontId="18"/>
  </si>
  <si>
    <t xml:space="preserve">        outside of the University. However, taking into consideration the circumstances that it is easier for 
       </t>
    <phoneticPr fontId="18"/>
  </si>
  <si>
    <t xml:space="preserve">        a research associate to be appointed at another university after resigning their position if they have   </t>
    <phoneticPr fontId="18"/>
  </si>
  <si>
    <t xml:space="preserve">        experience as a part-time lecturer, a concurrent position outside of the university will be permitted </t>
    <phoneticPr fontId="18"/>
  </si>
  <si>
    <t xml:space="preserve">        only under the following requirements. </t>
    <phoneticPr fontId="18"/>
  </si>
  <si>
    <r>
      <t xml:space="preserve">   ・</t>
    </r>
    <r>
      <rPr>
        <sz val="11"/>
        <color theme="1"/>
        <rFont val="Times New Roman"/>
        <family val="1"/>
      </rPr>
      <t xml:space="preserve">The contents of your duty do not hinder your main work as a research associate of Waseda 
        </t>
    </r>
    <phoneticPr fontId="18"/>
  </si>
  <si>
    <r>
      <t xml:space="preserve">     </t>
    </r>
    <r>
      <rPr>
        <sz val="11"/>
        <color theme="1"/>
        <rFont val="Times New Roman"/>
        <family val="1"/>
      </rPr>
      <t>University, and do not discredit the quality of the University from a social perspective.</t>
    </r>
    <phoneticPr fontId="18"/>
  </si>
  <si>
    <r>
      <t xml:space="preserve">   ・</t>
    </r>
    <r>
      <rPr>
        <sz val="11"/>
        <color theme="1"/>
        <rFont val="Times New Roman"/>
        <family val="1"/>
      </rPr>
      <t>There is no risk of a special stake in your main work.</t>
    </r>
    <phoneticPr fontId="18"/>
  </si>
  <si>
    <r>
      <t xml:space="preserve">   ・</t>
    </r>
    <r>
      <rPr>
        <sz val="11"/>
        <color theme="1"/>
        <rFont val="Times New Roman"/>
        <family val="1"/>
      </rPr>
      <t>Your class instruction time is 4 hours per week or less.</t>
    </r>
    <phoneticPr fontId="18"/>
  </si>
  <si>
    <r>
      <t xml:space="preserve">   ・</t>
    </r>
    <r>
      <rPr>
        <sz val="11"/>
        <color theme="1"/>
        <rFont val="Times New Roman"/>
        <family val="1"/>
      </rPr>
      <t xml:space="preserve">The Faculty Committee, Management Committee of the Research Institute or Center, Theater   </t>
    </r>
    <phoneticPr fontId="18"/>
  </si>
  <si>
    <t xml:space="preserve">          Museum or Museum Consultation Committee deems the circumstances as being appropriate.</t>
    <phoneticPr fontId="18"/>
  </si>
  <si>
    <t>Accordingly,</t>
  </si>
  <si>
    <r>
      <t xml:space="preserve">   ・</t>
    </r>
    <r>
      <rPr>
        <sz val="11"/>
        <color theme="1"/>
        <rFont val="Times New Roman"/>
        <family val="1"/>
      </rPr>
      <t xml:space="preserve">If you are already engaged as a part-time lecturer at another university, etc. at the time of your </t>
    </r>
    <phoneticPr fontId="18"/>
  </si>
  <si>
    <t xml:space="preserve">         employment as a research associate, write down the job name in the Work Experience field. </t>
    <phoneticPr fontId="18"/>
  </si>
  <si>
    <r>
      <t xml:space="preserve">   ・</t>
    </r>
    <r>
      <rPr>
        <sz val="11"/>
        <color theme="1"/>
        <rFont val="Times New Roman"/>
        <family val="1"/>
      </rPr>
      <t xml:space="preserve">If resigning before starting as a research associate, clearly indicate your planned </t>
    </r>
    <phoneticPr fontId="18"/>
  </si>
  <si>
    <t xml:space="preserve">         resignation date.</t>
    <phoneticPr fontId="18"/>
  </si>
  <si>
    <r>
      <t xml:space="preserve">   ・</t>
    </r>
    <r>
      <rPr>
        <sz val="11"/>
        <color theme="1"/>
        <rFont val="Times New Roman"/>
        <family val="1"/>
      </rPr>
      <t xml:space="preserve">If you will continue your post as a part-time lecturer at another university even after starting as a 
       </t>
    </r>
    <phoneticPr fontId="18"/>
  </si>
  <si>
    <t xml:space="preserve">         research associate, clearly indicate your class instruction time per week. Please notify the</t>
    <phoneticPr fontId="18"/>
  </si>
  <si>
    <t xml:space="preserve">         administrative office of the department you are affiliated with promptly after assuming your</t>
    <phoneticPr fontId="18"/>
  </si>
  <si>
    <t xml:space="preserve">         position as a research associate. </t>
    <phoneticPr fontId="18"/>
  </si>
  <si>
    <t xml:space="preserve"> </t>
    <phoneticPr fontId="18"/>
  </si>
  <si>
    <r>
      <t xml:space="preserve">             (Example) Part-time lecturer at </t>
    </r>
    <r>
      <rPr>
        <sz val="11"/>
        <color theme="1"/>
        <rFont val="Segoe UI Symbol"/>
        <family val="1"/>
      </rPr>
      <t>○○</t>
    </r>
    <r>
      <rPr>
        <sz val="11"/>
        <color theme="1"/>
        <rFont val="Times New Roman"/>
        <family val="1"/>
      </rPr>
      <t xml:space="preserve"> University (resignation planned for March 31, 2019)</t>
    </r>
    <phoneticPr fontId="18"/>
  </si>
  <si>
    <r>
      <t xml:space="preserve">                              Part-time lecturer at </t>
    </r>
    <r>
      <rPr>
        <sz val="11"/>
        <color theme="1"/>
        <rFont val="Segoe UI Symbol"/>
        <family val="1"/>
      </rPr>
      <t>○○</t>
    </r>
    <r>
      <rPr>
        <sz val="11"/>
        <color theme="1"/>
        <rFont val="Times New Roman"/>
        <family val="1"/>
      </rPr>
      <t xml:space="preserve"> University (2 hours of instruction per week) </t>
    </r>
    <phoneticPr fontId="18"/>
  </si>
  <si>
    <t>ワセダ</t>
    <phoneticPr fontId="18"/>
  </si>
  <si>
    <t>タロウ</t>
    <phoneticPr fontId="18"/>
  </si>
  <si>
    <t>Waseda</t>
    <phoneticPr fontId="18"/>
  </si>
  <si>
    <t>Taro</t>
    <phoneticPr fontId="18"/>
  </si>
  <si>
    <t>male</t>
  </si>
  <si>
    <t>American</t>
    <phoneticPr fontId="18"/>
  </si>
  <si>
    <t>+81-(0)3-xxxx-xxxx</t>
    <phoneticPr fontId="18"/>
  </si>
  <si>
    <t>090-xxxx-xxxx</t>
    <phoneticPr fontId="18"/>
  </si>
  <si>
    <t>No</t>
  </si>
  <si>
    <t>169-8050</t>
    <phoneticPr fontId="18"/>
  </si>
  <si>
    <t>3-4-1 Okubo, Shinjuku-ku, Tokyo</t>
    <phoneticPr fontId="18"/>
  </si>
  <si>
    <t>waseda-taro@waseda.jp</t>
    <phoneticPr fontId="18"/>
  </si>
  <si>
    <t>Fundamental Informatics</t>
    <phoneticPr fontId="18"/>
  </si>
  <si>
    <t>Chinese, English, Japanese</t>
    <phoneticPr fontId="18"/>
  </si>
  <si>
    <t>Japan, Waseda University Senior High School</t>
    <phoneticPr fontId="18"/>
  </si>
  <si>
    <t>Japan, Waseda University</t>
    <phoneticPr fontId="18"/>
  </si>
  <si>
    <t>School of Fundamental Science and Engineering</t>
    <phoneticPr fontId="18"/>
  </si>
  <si>
    <t>Graduate School of Fundamental Science and Engineering</t>
    <phoneticPr fontId="18"/>
  </si>
  <si>
    <t>completing a course</t>
  </si>
  <si>
    <t>Waseda University</t>
    <phoneticPr fontId="18"/>
  </si>
  <si>
    <t>Japan, XXX University</t>
    <phoneticPr fontId="18"/>
  </si>
  <si>
    <t>School of XXXXXXXX</t>
    <phoneticPr fontId="18"/>
  </si>
  <si>
    <t>Withdrew</t>
  </si>
  <si>
    <t>Transferred</t>
  </si>
  <si>
    <t>Completed</t>
  </si>
  <si>
    <t>Completion (Scheduled completion)</t>
  </si>
  <si>
    <t>Full time</t>
  </si>
  <si>
    <t>Part time</t>
  </si>
  <si>
    <t>XXXXX University Department of YYYY research associate</t>
    <phoneticPr fontId="18"/>
  </si>
  <si>
    <t>XXXXX University Department of YYYY part-time lecturer</t>
    <phoneticPr fontId="18"/>
  </si>
  <si>
    <t>XXXXX University Department of YYYY Associate Professor</t>
    <phoneticPr fontId="18"/>
  </si>
  <si>
    <t>XXXXX University Department of YYYY  Professor</t>
    <phoneticPr fontId="18"/>
  </si>
  <si>
    <t>Completion date</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</si>
</sst>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0"/>
      <color theme="1"/>
      <name val="Meiryo UI"/>
      <family val="2"/>
      <charset val="128"/>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sz val="6"/>
      <name val="Meiryo UI"/>
      <family val="2"/>
      <charset val="128"/>
    </font>
    <font>
      <sz val="10"/>
      <color theme="1"/>
      <name val="Meiryo UI"/>
      <family val="3"/>
      <charset val="128"/>
    </font>
    <font>
      <b/>
      <sz val="9"/>
      <color indexed="81"/>
      <name val="MS P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Meiryo UI"/>
      <family val="3"/>
      <charset val="128"/>
    </font>
    <font>
      <b/>
      <sz val="20"/>
      <color theme="1"/>
      <name val="Times New Roman"/>
      <family val="1"/>
    </font>
    <font>
      <sz val="10"/>
      <color theme="1"/>
      <name val="Times New Roman"/>
      <family val="1"/>
    </font>
    <font>
      <b/>
      <sz val="10"/>
      <color theme="1"/>
      <name val="Times New Roman"/>
      <family val="1"/>
    </font>
    <font>
      <sz val="10"/>
      <name val="Times New Roman"/>
      <family val="1"/>
    </font>
    <font>
      <b/>
      <sz val="14"/>
      <color theme="1"/>
      <name val="Times New Roman"/>
      <family val="1"/>
    </font>
    <font>
      <b/>
      <sz val="10"/>
      <color rgb="FFFF0000"/>
      <name val="Times New Roman"/>
      <family val="1"/>
    </font>
    <font>
      <b/>
      <sz val="10"/>
      <color theme="1"/>
      <name val="Times New Roman"/>
      <family val="3"/>
    </font>
    <font>
      <b/>
      <sz val="8"/>
      <color theme="1"/>
      <name val="Times New Roman"/>
      <family val="1"/>
    </font>
    <font>
      <sz val="10"/>
      <color theme="1"/>
      <name val="ＭＳ Ｐ明朝"/>
      <family val="1"/>
      <charset val="128"/>
    </font>
    <font>
      <b/>
      <sz val="11"/>
      <color theme="1"/>
      <name val="Times New Roman"/>
      <family val="3"/>
    </font>
    <font>
      <b/>
      <sz val="11"/>
      <color theme="1"/>
      <name val="Times New Roman"/>
      <family val="1"/>
    </font>
    <font>
      <sz val="16"/>
      <name val="Times New Roman"/>
      <family val="1"/>
    </font>
    <font>
      <sz val="12"/>
      <name val="Times New Roman"/>
      <family val="1"/>
    </font>
    <font>
      <b/>
      <sz val="14"/>
      <color rgb="FFFF0000"/>
      <name val="Times New Roman"/>
      <family val="1"/>
    </font>
    <font>
      <b/>
      <sz val="14"/>
      <color rgb="FFFF0000"/>
      <name val="Meiryo UI"/>
      <family val="2"/>
      <charset val="128"/>
    </font>
    <font>
      <b/>
      <sz val="8"/>
      <color theme="1"/>
      <name val="Times New Roman"/>
      <family val="3"/>
      <charset val="128"/>
    </font>
    <font>
      <b/>
      <sz val="8"/>
      <color theme="1"/>
      <name val="Meiryo UI"/>
      <family val="3"/>
      <charset val="128"/>
    </font>
    <font>
      <b/>
      <sz val="8"/>
      <color theme="1"/>
      <name val="Times New Roman"/>
      <family val="3"/>
    </font>
    <font>
      <sz val="10"/>
      <color rgb="FF000000"/>
      <name val="Times New Roman"/>
      <family val="1"/>
    </font>
    <font>
      <sz val="9"/>
      <color indexed="81"/>
      <name val="MS P ゴシック"/>
      <family val="3"/>
      <charset val="128"/>
    </font>
    <font>
      <b/>
      <sz val="14"/>
      <color rgb="FFFF0000"/>
      <name val="Times New Roman"/>
      <family val="2"/>
      <charset val="128"/>
    </font>
    <font>
      <b/>
      <sz val="10"/>
      <color rgb="FFFF0000"/>
      <name val="游ゴシック"/>
      <family val="2"/>
      <charset val="128"/>
      <scheme val="minor"/>
    </font>
    <font>
      <b/>
      <sz val="9"/>
      <color rgb="FFFF0000"/>
      <name val="Meiryo UI"/>
      <family val="3"/>
      <charset val="128"/>
    </font>
    <font>
      <sz val="9"/>
      <color theme="1"/>
      <name val="Times New Roman"/>
      <family val="1"/>
    </font>
    <font>
      <b/>
      <sz val="6"/>
      <color theme="1"/>
      <name val="Times New Roman"/>
      <family val="1"/>
    </font>
    <font>
      <sz val="11"/>
      <color theme="1"/>
      <name val="游ゴシック"/>
      <family val="2"/>
      <charset val="128"/>
      <scheme val="minor"/>
    </font>
    <font>
      <sz val="10.5"/>
      <color theme="1"/>
      <name val="Times New Roman"/>
      <family val="1"/>
    </font>
    <font>
      <sz val="10.5"/>
      <color theme="1"/>
      <name val="Segoe UI Symbol"/>
      <family val="1"/>
    </font>
    <font>
      <sz val="10.5"/>
      <color theme="1"/>
      <name val="Lantinghei TC Heavy"/>
      <family val="1"/>
    </font>
    <font>
      <sz val="11"/>
      <color theme="1"/>
      <name val="Times New Roman"/>
      <family val="1"/>
    </font>
    <font>
      <u/>
      <sz val="11"/>
      <color theme="1"/>
      <name val="Times New Roman"/>
      <family val="1"/>
    </font>
    <font>
      <sz val="11"/>
      <color theme="1"/>
      <name val="ＭＳ Ｐ明朝"/>
      <family val="1"/>
      <charset val="128"/>
    </font>
    <font>
      <sz val="11"/>
      <color theme="1"/>
      <name val="ＭＳ 明朝"/>
      <family val="1"/>
      <charset val="128"/>
    </font>
    <font>
      <i/>
      <sz val="11"/>
      <color theme="1"/>
      <name val="Times New Roman"/>
      <family val="1"/>
    </font>
    <font>
      <sz val="11"/>
      <color theme="1"/>
      <name val="Segoe UI Symbol"/>
      <family val="1"/>
    </font>
    <font>
      <u/>
      <sz val="10"/>
      <color theme="10"/>
      <name val="Meiryo UI"/>
      <family val="2"/>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E9F4F9"/>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xf numFmtId="0" fontId="50" fillId="0" borderId="0">
      <alignment vertical="center"/>
    </xf>
    <xf numFmtId="0" fontId="60" fillId="0" borderId="0" applyNumberFormat="0" applyFill="0" applyBorder="0" applyAlignment="0" applyProtection="0">
      <alignment vertical="center"/>
    </xf>
  </cellStyleXfs>
  <cellXfs count="330">
    <xf numFmtId="0" fontId="0" fillId="0" borderId="0" xfId="0">
      <alignment vertical="center"/>
    </xf>
    <xf numFmtId="0" fontId="19" fillId="0" borderId="0" xfId="0" applyFont="1">
      <alignment vertical="center"/>
    </xf>
    <xf numFmtId="0" fontId="21" fillId="0" borderId="0" xfId="42" applyAlignment="1">
      <alignment vertical="top"/>
    </xf>
    <xf numFmtId="0" fontId="23" fillId="34" borderId="45" xfId="42" quotePrefix="1" applyFont="1" applyFill="1" applyBorder="1" applyAlignment="1">
      <alignment horizontal="center" vertical="top"/>
    </xf>
    <xf numFmtId="0" fontId="19" fillId="0" borderId="0" xfId="0" applyFont="1" applyFill="1" applyBorder="1" applyAlignment="1">
      <alignment vertical="center"/>
    </xf>
    <xf numFmtId="0" fontId="19" fillId="0" borderId="0" xfId="0" applyFont="1" applyFill="1" applyBorder="1">
      <alignment vertical="center"/>
    </xf>
    <xf numFmtId="0" fontId="0" fillId="0" borderId="0" xfId="0" applyBorder="1">
      <alignment vertical="center"/>
    </xf>
    <xf numFmtId="0" fontId="0" fillId="0" borderId="0" xfId="0"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19" fillId="0" borderId="13" xfId="0" applyNumberFormat="1" applyFont="1" applyFill="1" applyBorder="1" applyAlignment="1">
      <alignment horizontal="left" vertical="center"/>
    </xf>
    <xf numFmtId="0" fontId="19" fillId="0" borderId="13" xfId="0" applyFont="1" applyFill="1" applyBorder="1" applyAlignment="1">
      <alignment vertical="center"/>
    </xf>
    <xf numFmtId="0" fontId="19" fillId="0" borderId="13" xfId="0" applyFont="1" applyFill="1" applyBorder="1">
      <alignment vertical="center"/>
    </xf>
    <xf numFmtId="0" fontId="0" fillId="0" borderId="13" xfId="0" applyFill="1" applyBorder="1">
      <alignment vertical="center"/>
    </xf>
    <xf numFmtId="0" fontId="19" fillId="0" borderId="13" xfId="0" applyNumberFormat="1" applyFont="1" applyFill="1" applyBorder="1" applyAlignment="1">
      <alignment horizontal="left" vertical="center"/>
    </xf>
    <xf numFmtId="0" fontId="19" fillId="35" borderId="13" xfId="0" applyFont="1" applyFill="1" applyBorder="1" applyAlignment="1">
      <alignment vertical="center"/>
    </xf>
    <xf numFmtId="0" fontId="19" fillId="0" borderId="13" xfId="0" applyFont="1" applyFill="1" applyBorder="1" applyAlignment="1">
      <alignment horizontal="left" vertical="center"/>
    </xf>
    <xf numFmtId="49" fontId="0" fillId="0" borderId="0" xfId="0" applyNumberFormat="1" applyBorder="1">
      <alignment vertical="center"/>
    </xf>
    <xf numFmtId="0" fontId="0" fillId="33" borderId="50" xfId="0" applyFill="1" applyBorder="1">
      <alignment vertical="center"/>
    </xf>
    <xf numFmtId="0" fontId="0" fillId="33" borderId="0" xfId="0" applyFill="1" applyBorder="1">
      <alignment vertical="center"/>
    </xf>
    <xf numFmtId="0" fontId="26" fillId="0" borderId="0" xfId="0" applyFont="1">
      <alignment vertical="center"/>
    </xf>
    <xf numFmtId="0" fontId="30" fillId="0" borderId="0" xfId="0" applyFont="1">
      <alignment vertical="center"/>
    </xf>
    <xf numFmtId="0" fontId="31" fillId="33" borderId="39" xfId="0" applyFont="1" applyFill="1" applyBorder="1" applyAlignment="1">
      <alignment vertical="center"/>
    </xf>
    <xf numFmtId="0" fontId="32" fillId="0" borderId="0" xfId="0" applyFont="1" applyFill="1" applyBorder="1" applyAlignment="1">
      <alignment horizontal="left" vertical="center"/>
    </xf>
    <xf numFmtId="0" fontId="27" fillId="33" borderId="28" xfId="0" applyFont="1" applyFill="1" applyBorder="1" applyAlignment="1">
      <alignment vertical="center"/>
    </xf>
    <xf numFmtId="0" fontId="27" fillId="33" borderId="40" xfId="0" applyFont="1" applyFill="1" applyBorder="1" applyAlignment="1">
      <alignment vertical="center"/>
    </xf>
    <xf numFmtId="0" fontId="36" fillId="0" borderId="0" xfId="0" applyFont="1" applyAlignment="1"/>
    <xf numFmtId="0" fontId="28" fillId="0" borderId="0" xfId="0" applyFont="1" applyAlignment="1"/>
    <xf numFmtId="0" fontId="26" fillId="0" borderId="11" xfId="0" applyFont="1" applyBorder="1">
      <alignment vertical="center"/>
    </xf>
    <xf numFmtId="0" fontId="28" fillId="0" borderId="0" xfId="0" applyFont="1" applyFill="1" applyAlignment="1"/>
    <xf numFmtId="0" fontId="21" fillId="0" borderId="0" xfId="42" applyFill="1" applyAlignment="1">
      <alignment vertical="top"/>
    </xf>
    <xf numFmtId="0" fontId="23" fillId="0" borderId="11" xfId="42" quotePrefix="1" applyFont="1" applyFill="1" applyBorder="1" applyAlignment="1">
      <alignment horizontal="left" vertical="top"/>
    </xf>
    <xf numFmtId="0" fontId="38" fillId="0" borderId="0" xfId="0" applyFont="1" applyAlignment="1"/>
    <xf numFmtId="0" fontId="24" fillId="0" borderId="13" xfId="0" applyFont="1" applyFill="1" applyBorder="1" applyAlignment="1">
      <alignment vertical="center" wrapText="1"/>
    </xf>
    <xf numFmtId="0" fontId="24" fillId="0" borderId="13" xfId="0" applyFont="1" applyFill="1" applyBorder="1">
      <alignment vertical="center"/>
    </xf>
    <xf numFmtId="0" fontId="43" fillId="39" borderId="13" xfId="0" applyFont="1" applyFill="1" applyBorder="1" applyAlignment="1">
      <alignment vertical="top"/>
    </xf>
    <xf numFmtId="0" fontId="43" fillId="39" borderId="13" xfId="0" applyFont="1" applyFill="1" applyBorder="1" applyAlignment="1">
      <alignment horizontal="left" vertical="top"/>
    </xf>
    <xf numFmtId="0" fontId="19" fillId="33" borderId="13" xfId="0" applyFont="1" applyFill="1" applyBorder="1">
      <alignment vertical="center"/>
    </xf>
    <xf numFmtId="49" fontId="0" fillId="0" borderId="0" xfId="0" applyNumberFormat="1">
      <alignment vertical="center"/>
    </xf>
    <xf numFmtId="0" fontId="19" fillId="0" borderId="0" xfId="0" applyFont="1" applyAlignment="1">
      <alignment horizontal="center" vertical="center"/>
    </xf>
    <xf numFmtId="14" fontId="0" fillId="0" borderId="0" xfId="0" applyNumberFormat="1" applyAlignment="1">
      <alignment horizontal="left" vertical="center"/>
    </xf>
    <xf numFmtId="0" fontId="0" fillId="0" borderId="0" xfId="0" applyAlignment="1">
      <alignment horizontal="left" vertical="center"/>
    </xf>
    <xf numFmtId="0" fontId="0" fillId="0" borderId="0" xfId="0" applyNumberFormat="1" applyAlignment="1">
      <alignment horizontal="left" vertical="center"/>
    </xf>
    <xf numFmtId="0" fontId="0" fillId="40" borderId="0" xfId="0" applyFill="1" applyAlignment="1">
      <alignment horizontal="left" vertical="center"/>
    </xf>
    <xf numFmtId="0" fontId="19" fillId="0" borderId="13" xfId="0" applyFont="1" applyFill="1" applyBorder="1" applyAlignment="1">
      <alignment horizontal="center" vertical="center"/>
    </xf>
    <xf numFmtId="0" fontId="19" fillId="35" borderId="13" xfId="0" applyFont="1" applyFill="1" applyBorder="1" applyAlignment="1">
      <alignment horizontal="center" vertical="center"/>
    </xf>
    <xf numFmtId="0" fontId="0" fillId="0" borderId="0" xfId="0" applyBorder="1" applyAlignment="1">
      <alignment horizontal="center" vertical="center"/>
    </xf>
    <xf numFmtId="0" fontId="24" fillId="0" borderId="13" xfId="0" applyFont="1" applyFill="1" applyBorder="1" applyAlignment="1">
      <alignment horizontal="center" vertical="center"/>
    </xf>
    <xf numFmtId="0" fontId="0" fillId="0" borderId="13" xfId="0" applyBorder="1" applyAlignment="1">
      <alignment horizontal="center" vertical="center"/>
    </xf>
    <xf numFmtId="0" fontId="21" fillId="0" borderId="41" xfId="42" quotePrefix="1" applyFill="1" applyBorder="1" applyAlignment="1">
      <alignment vertical="top"/>
    </xf>
    <xf numFmtId="0" fontId="21" fillId="0" borderId="33" xfId="42" quotePrefix="1" applyFill="1" applyBorder="1" applyAlignment="1">
      <alignment vertical="top"/>
    </xf>
    <xf numFmtId="0" fontId="21" fillId="0" borderId="48" xfId="42" quotePrefix="1" applyFill="1" applyBorder="1" applyAlignment="1">
      <alignment vertical="top"/>
    </xf>
    <xf numFmtId="0" fontId="21" fillId="0" borderId="61" xfId="42" quotePrefix="1" applyFill="1" applyBorder="1" applyAlignment="1">
      <alignment vertical="top"/>
    </xf>
    <xf numFmtId="0" fontId="21" fillId="0" borderId="62" xfId="42" quotePrefix="1" applyFill="1" applyBorder="1" applyAlignment="1">
      <alignment vertical="top"/>
    </xf>
    <xf numFmtId="0" fontId="21" fillId="0" borderId="49" xfId="42" quotePrefix="1" applyFill="1" applyBorder="1" applyAlignment="1">
      <alignment vertical="top"/>
    </xf>
    <xf numFmtId="0" fontId="21" fillId="0" borderId="63" xfId="42" quotePrefix="1" applyFill="1" applyBorder="1" applyAlignment="1">
      <alignment vertical="top"/>
    </xf>
    <xf numFmtId="0" fontId="21" fillId="0" borderId="56" xfId="42" quotePrefix="1" applyFill="1" applyBorder="1" applyAlignment="1">
      <alignment vertical="top"/>
    </xf>
    <xf numFmtId="0" fontId="21" fillId="0" borderId="60" xfId="42" quotePrefix="1" applyFill="1" applyBorder="1" applyAlignment="1">
      <alignment vertical="top"/>
    </xf>
    <xf numFmtId="0" fontId="21" fillId="0" borderId="64" xfId="42" quotePrefix="1" applyFill="1" applyBorder="1" applyAlignment="1">
      <alignment vertical="top"/>
    </xf>
    <xf numFmtId="0" fontId="37" fillId="0" borderId="45" xfId="0" quotePrefix="1" applyFont="1" applyFill="1" applyBorder="1" applyAlignment="1"/>
    <xf numFmtId="0" fontId="28" fillId="0" borderId="23" xfId="0" quotePrefix="1" applyFont="1" applyFill="1" applyBorder="1" applyAlignment="1"/>
    <xf numFmtId="0" fontId="28" fillId="0" borderId="30" xfId="0" quotePrefix="1" applyFont="1" applyFill="1" applyBorder="1" applyAlignment="1"/>
    <xf numFmtId="0" fontId="28" fillId="0" borderId="47" xfId="0" quotePrefix="1" applyFont="1" applyFill="1" applyBorder="1" applyAlignment="1"/>
    <xf numFmtId="0" fontId="28" fillId="0" borderId="52" xfId="0" quotePrefix="1" applyFont="1" applyFill="1" applyBorder="1" applyAlignment="1"/>
    <xf numFmtId="0" fontId="28" fillId="0" borderId="53" xfId="0" quotePrefix="1" applyFont="1" applyFill="1" applyBorder="1" applyAlignment="1"/>
    <xf numFmtId="0" fontId="28" fillId="0" borderId="45" xfId="0" quotePrefix="1" applyFont="1" applyFill="1" applyBorder="1" applyAlignment="1"/>
    <xf numFmtId="0" fontId="28" fillId="0" borderId="54" xfId="0" quotePrefix="1" applyFont="1" applyFill="1" applyBorder="1" applyAlignment="1"/>
    <xf numFmtId="0" fontId="28" fillId="0" borderId="23" xfId="0" applyFont="1" applyFill="1" applyBorder="1" applyAlignment="1"/>
    <xf numFmtId="0" fontId="28" fillId="0" borderId="30" xfId="0" applyFont="1" applyFill="1" applyBorder="1" applyAlignment="1"/>
    <xf numFmtId="0" fontId="28" fillId="0" borderId="47" xfId="0" applyFont="1" applyFill="1" applyBorder="1" applyAlignment="1"/>
    <xf numFmtId="0" fontId="37" fillId="41" borderId="49" xfId="0" quotePrefix="1" applyFont="1" applyFill="1" applyBorder="1" applyAlignment="1"/>
    <xf numFmtId="0" fontId="21" fillId="41" borderId="0" xfId="42" quotePrefix="1" applyFill="1" applyAlignment="1">
      <alignment vertical="top"/>
    </xf>
    <xf numFmtId="0" fontId="28" fillId="41" borderId="41" xfId="0" quotePrefix="1" applyFont="1" applyFill="1" applyBorder="1" applyAlignment="1"/>
    <xf numFmtId="0" fontId="28" fillId="41" borderId="33" xfId="0" quotePrefix="1" applyFont="1" applyFill="1" applyBorder="1" applyAlignment="1"/>
    <xf numFmtId="0" fontId="28" fillId="41" borderId="48" xfId="0" quotePrefix="1" applyFont="1" applyFill="1" applyBorder="1" applyAlignment="1"/>
    <xf numFmtId="0" fontId="28" fillId="41" borderId="61" xfId="0" quotePrefix="1" applyFont="1" applyFill="1" applyBorder="1" applyAlignment="1"/>
    <xf numFmtId="0" fontId="28" fillId="41" borderId="62" xfId="0" quotePrefix="1" applyFont="1" applyFill="1" applyBorder="1" applyAlignment="1"/>
    <xf numFmtId="0" fontId="28" fillId="41" borderId="49" xfId="0" quotePrefix="1" applyFont="1" applyFill="1" applyBorder="1" applyAlignment="1"/>
    <xf numFmtId="0" fontId="28" fillId="41" borderId="63" xfId="0" quotePrefix="1" applyFont="1" applyFill="1" applyBorder="1" applyAlignment="1"/>
    <xf numFmtId="0" fontId="28" fillId="41" borderId="56" xfId="0" quotePrefix="1" applyFont="1" applyFill="1" applyBorder="1" applyAlignment="1"/>
    <xf numFmtId="0" fontId="28" fillId="41" borderId="60" xfId="0" quotePrefix="1" applyFont="1" applyFill="1" applyBorder="1" applyAlignment="1"/>
    <xf numFmtId="0" fontId="28" fillId="41" borderId="41" xfId="0" applyFont="1" applyFill="1" applyBorder="1" applyAlignment="1"/>
    <xf numFmtId="0" fontId="28" fillId="41" borderId="33" xfId="0" applyFont="1" applyFill="1" applyBorder="1" applyAlignment="1"/>
    <xf numFmtId="0" fontId="28" fillId="41" borderId="48" xfId="0" applyFont="1" applyFill="1" applyBorder="1" applyAlignment="1"/>
    <xf numFmtId="0" fontId="36" fillId="0" borderId="0" xfId="42" applyFont="1" applyAlignment="1">
      <alignment vertical="top"/>
    </xf>
    <xf numFmtId="0" fontId="30" fillId="0" borderId="0" xfId="42" applyFont="1" applyAlignment="1">
      <alignment vertical="top"/>
    </xf>
    <xf numFmtId="49" fontId="26" fillId="42" borderId="65" xfId="0" applyNumberFormat="1" applyFont="1" applyFill="1" applyBorder="1">
      <alignment vertical="center"/>
    </xf>
    <xf numFmtId="0" fontId="19" fillId="0" borderId="13" xfId="0" applyFont="1" applyBorder="1">
      <alignment vertical="center"/>
    </xf>
    <xf numFmtId="0" fontId="19" fillId="33" borderId="13" xfId="0" applyFont="1" applyFill="1" applyBorder="1" applyAlignment="1">
      <alignment horizontal="center" vertical="center"/>
    </xf>
    <xf numFmtId="0" fontId="19" fillId="41" borderId="13" xfId="0" applyFont="1" applyFill="1" applyBorder="1" applyAlignment="1">
      <alignment horizontal="center" vertical="center"/>
    </xf>
    <xf numFmtId="0" fontId="45" fillId="0" borderId="0" xfId="0" applyFont="1" applyAlignment="1"/>
    <xf numFmtId="0" fontId="0" fillId="0" borderId="0" xfId="0" applyFill="1" applyBorder="1">
      <alignment vertical="center"/>
    </xf>
    <xf numFmtId="0" fontId="26" fillId="43" borderId="0" xfId="0" applyFont="1" applyFill="1">
      <alignment vertical="center"/>
    </xf>
    <xf numFmtId="0" fontId="0" fillId="43" borderId="0" xfId="0" applyFill="1">
      <alignment vertical="center"/>
    </xf>
    <xf numFmtId="0" fontId="27" fillId="43" borderId="0" xfId="0" applyFont="1" applyFill="1">
      <alignment vertical="center"/>
    </xf>
    <xf numFmtId="0" fontId="27" fillId="43" borderId="0" xfId="0" applyFont="1" applyFill="1" applyAlignment="1">
      <alignment vertical="center"/>
    </xf>
    <xf numFmtId="0" fontId="27" fillId="43" borderId="0" xfId="0" applyFont="1" applyFill="1" applyBorder="1" applyAlignment="1">
      <alignment horizontal="center" vertical="center"/>
    </xf>
    <xf numFmtId="0" fontId="26" fillId="43" borderId="0" xfId="0" applyFont="1" applyFill="1" applyBorder="1" applyAlignment="1">
      <alignment horizontal="right" vertical="center"/>
    </xf>
    <xf numFmtId="0" fontId="32" fillId="43" borderId="0" xfId="0" applyFont="1" applyFill="1" applyBorder="1" applyAlignment="1">
      <alignment horizontal="left" vertical="center"/>
    </xf>
    <xf numFmtId="0" fontId="27" fillId="43" borderId="0" xfId="0" applyFont="1" applyFill="1" applyBorder="1" applyAlignment="1">
      <alignment horizontal="left" vertical="center"/>
    </xf>
    <xf numFmtId="0" fontId="31" fillId="43" borderId="0" xfId="0" applyFont="1" applyFill="1" applyBorder="1" applyAlignment="1">
      <alignment horizontal="left" vertical="center"/>
    </xf>
    <xf numFmtId="0" fontId="30" fillId="43" borderId="0" xfId="0" applyFont="1" applyFill="1">
      <alignment vertical="center"/>
    </xf>
    <xf numFmtId="14" fontId="26" fillId="43" borderId="0" xfId="0" applyNumberFormat="1" applyFont="1" applyFill="1">
      <alignment vertical="center"/>
    </xf>
    <xf numFmtId="0" fontId="29" fillId="0" borderId="0" xfId="43" applyFont="1" applyAlignment="1"/>
    <xf numFmtId="0" fontId="50" fillId="0" borderId="0" xfId="43">
      <alignment vertical="center"/>
    </xf>
    <xf numFmtId="0" fontId="51" fillId="0" borderId="0" xfId="43" applyFont="1" applyAlignment="1"/>
    <xf numFmtId="0" fontId="35" fillId="0" borderId="0" xfId="43" applyFont="1" applyAlignment="1"/>
    <xf numFmtId="0" fontId="54" fillId="0" borderId="0" xfId="43" applyFont="1" applyAlignment="1"/>
    <xf numFmtId="0" fontId="54" fillId="0" borderId="0" xfId="43" applyFont="1" applyAlignment="1">
      <alignment vertical="top" wrapText="1"/>
    </xf>
    <xf numFmtId="0" fontId="50" fillId="0" borderId="0" xfId="43" applyAlignment="1">
      <alignment vertical="top"/>
    </xf>
    <xf numFmtId="0" fontId="54" fillId="0" borderId="0" xfId="43" applyFont="1" applyAlignment="1">
      <alignment wrapText="1"/>
    </xf>
    <xf numFmtId="0" fontId="35" fillId="0" borderId="0" xfId="43" applyFont="1">
      <alignment vertical="center"/>
    </xf>
    <xf numFmtId="0" fontId="54" fillId="0" borderId="0" xfId="43" applyFont="1" applyAlignment="1">
      <alignment vertical="top"/>
    </xf>
    <xf numFmtId="0" fontId="26" fillId="0" borderId="30" xfId="0" applyFont="1" applyFill="1" applyBorder="1" applyAlignment="1">
      <alignment vertical="center"/>
    </xf>
    <xf numFmtId="0" fontId="26" fillId="0" borderId="13" xfId="0" applyFont="1" applyFill="1" applyBorder="1" applyAlignment="1">
      <alignment vertical="center"/>
    </xf>
    <xf numFmtId="0" fontId="32" fillId="36" borderId="13" xfId="0" applyFont="1" applyFill="1" applyBorder="1" applyAlignment="1">
      <alignment horizontal="left" vertical="center"/>
    </xf>
    <xf numFmtId="0" fontId="32" fillId="38" borderId="13" xfId="0" applyFont="1" applyFill="1" applyBorder="1" applyAlignment="1">
      <alignment horizontal="left" vertical="center"/>
    </xf>
    <xf numFmtId="0" fontId="26" fillId="0" borderId="13" xfId="0" applyFont="1" applyFill="1" applyBorder="1" applyAlignment="1">
      <alignment horizontal="center" vertical="center"/>
    </xf>
    <xf numFmtId="0" fontId="26" fillId="0" borderId="13" xfId="0" applyFont="1" applyFill="1" applyBorder="1" applyAlignment="1">
      <alignment horizontal="left" vertical="center" shrinkToFit="1"/>
    </xf>
    <xf numFmtId="0" fontId="26" fillId="0" borderId="13" xfId="0" applyFont="1" applyBorder="1" applyAlignment="1">
      <alignment horizontal="left" vertical="top" wrapText="1"/>
    </xf>
    <xf numFmtId="0" fontId="26" fillId="0" borderId="13" xfId="0" applyFont="1" applyBorder="1" applyAlignment="1">
      <alignment horizontal="left" vertical="center" wrapText="1"/>
    </xf>
    <xf numFmtId="0" fontId="26" fillId="0" borderId="33" xfId="0" applyFont="1" applyBorder="1" applyAlignment="1">
      <alignment horizontal="left" vertical="center" wrapText="1"/>
    </xf>
    <xf numFmtId="0" fontId="26" fillId="0" borderId="13" xfId="0" applyFont="1" applyFill="1" applyBorder="1" applyAlignment="1">
      <alignment horizontal="right" vertical="center"/>
    </xf>
    <xf numFmtId="0" fontId="40" fillId="38" borderId="13" xfId="0" applyFont="1" applyFill="1" applyBorder="1" applyAlignment="1">
      <alignment horizontal="left" vertical="center" shrinkToFit="1"/>
    </xf>
    <xf numFmtId="0" fontId="32" fillId="38" borderId="13" xfId="0" applyFont="1" applyFill="1" applyBorder="1" applyAlignment="1">
      <alignment horizontal="left" vertical="center" shrinkToFit="1"/>
    </xf>
    <xf numFmtId="0" fontId="31" fillId="33" borderId="13" xfId="0" applyFont="1" applyFill="1" applyBorder="1" applyAlignment="1">
      <alignment horizontal="left" vertical="center"/>
    </xf>
    <xf numFmtId="49" fontId="26" fillId="0" borderId="13" xfId="0" applyNumberFormat="1" applyFont="1" applyFill="1" applyBorder="1" applyAlignment="1">
      <alignment horizontal="left" vertical="center"/>
    </xf>
    <xf numFmtId="0" fontId="26" fillId="0" borderId="13" xfId="0" applyFont="1" applyFill="1" applyBorder="1" applyAlignment="1">
      <alignment horizontal="left" vertical="center"/>
    </xf>
    <xf numFmtId="0" fontId="26" fillId="0" borderId="33" xfId="0" applyFont="1" applyFill="1" applyBorder="1" applyAlignment="1">
      <alignment horizontal="left" vertical="center"/>
    </xf>
    <xf numFmtId="0" fontId="26" fillId="0" borderId="59" xfId="0" applyFont="1" applyBorder="1" applyAlignment="1">
      <alignment horizontal="left" vertical="center"/>
    </xf>
    <xf numFmtId="0" fontId="26" fillId="0" borderId="10" xfId="0" applyFont="1" applyBorder="1" applyAlignment="1">
      <alignment horizontal="left" vertical="center"/>
    </xf>
    <xf numFmtId="0" fontId="26" fillId="0" borderId="60" xfId="0" applyFont="1" applyBorder="1" applyAlignment="1">
      <alignment horizontal="left" vertical="center"/>
    </xf>
    <xf numFmtId="0" fontId="31" fillId="33" borderId="32" xfId="0" applyFont="1" applyFill="1" applyBorder="1" applyAlignment="1">
      <alignment horizontal="left" vertical="center"/>
    </xf>
    <xf numFmtId="0" fontId="31" fillId="33" borderId="20" xfId="0" applyFont="1" applyFill="1" applyBorder="1" applyAlignment="1">
      <alignment horizontal="left" vertical="center"/>
    </xf>
    <xf numFmtId="0" fontId="31" fillId="33" borderId="21" xfId="0" applyFont="1" applyFill="1" applyBorder="1" applyAlignment="1">
      <alignment horizontal="left" vertical="center"/>
    </xf>
    <xf numFmtId="0" fontId="31" fillId="33" borderId="12" xfId="0" applyFont="1" applyFill="1" applyBorder="1" applyAlignment="1">
      <alignment horizontal="left" vertical="center"/>
    </xf>
    <xf numFmtId="0" fontId="31" fillId="33" borderId="10" xfId="0" applyFont="1" applyFill="1" applyBorder="1" applyAlignment="1">
      <alignment horizontal="left" vertical="center"/>
    </xf>
    <xf numFmtId="0" fontId="31" fillId="33" borderId="58" xfId="0" applyFont="1" applyFill="1" applyBorder="1" applyAlignment="1">
      <alignment horizontal="left" vertical="center"/>
    </xf>
    <xf numFmtId="0" fontId="32" fillId="38" borderId="14" xfId="0" applyFont="1" applyFill="1" applyBorder="1" applyAlignment="1">
      <alignment horizontal="left" vertical="center"/>
    </xf>
    <xf numFmtId="0" fontId="32" fillId="38" borderId="16" xfId="0" applyFont="1" applyFill="1" applyBorder="1" applyAlignment="1">
      <alignment horizontal="left" vertical="center"/>
    </xf>
    <xf numFmtId="49" fontId="26" fillId="35" borderId="13" xfId="0" applyNumberFormat="1" applyFont="1" applyFill="1" applyBorder="1" applyAlignment="1">
      <alignment horizontal="center" vertical="center"/>
    </xf>
    <xf numFmtId="0" fontId="26" fillId="35" borderId="14" xfId="0" applyFont="1" applyFill="1" applyBorder="1" applyAlignment="1">
      <alignment horizontal="right" vertical="center"/>
    </xf>
    <xf numFmtId="0" fontId="26" fillId="35" borderId="15" xfId="0" applyFont="1" applyFill="1" applyBorder="1" applyAlignment="1">
      <alignment horizontal="right" vertical="center"/>
    </xf>
    <xf numFmtId="0" fontId="33" fillId="35" borderId="15" xfId="0" applyFont="1" applyFill="1" applyBorder="1" applyAlignment="1">
      <alignment horizontal="center" vertical="center" shrinkToFit="1"/>
    </xf>
    <xf numFmtId="0" fontId="26" fillId="35" borderId="16" xfId="0" applyFont="1" applyFill="1" applyBorder="1" applyAlignment="1">
      <alignment horizontal="center" vertical="center" shrinkToFit="1"/>
    </xf>
    <xf numFmtId="49" fontId="33" fillId="0" borderId="14" xfId="0" applyNumberFormat="1" applyFont="1" applyFill="1" applyBorder="1" applyAlignment="1">
      <alignment horizontal="left" vertical="top" wrapText="1"/>
    </xf>
    <xf numFmtId="49" fontId="26" fillId="0" borderId="15" xfId="0" applyNumberFormat="1" applyFont="1" applyFill="1" applyBorder="1" applyAlignment="1">
      <alignment horizontal="left" vertical="top"/>
    </xf>
    <xf numFmtId="49" fontId="26" fillId="0" borderId="16" xfId="0" applyNumberFormat="1" applyFont="1" applyFill="1" applyBorder="1" applyAlignment="1">
      <alignment horizontal="left" vertical="top"/>
    </xf>
    <xf numFmtId="0" fontId="26" fillId="0" borderId="14" xfId="0" applyFont="1" applyFill="1" applyBorder="1" applyAlignment="1">
      <alignment horizontal="left" vertical="center"/>
    </xf>
    <xf numFmtId="0" fontId="26" fillId="0" borderId="15" xfId="0" applyFont="1" applyFill="1" applyBorder="1" applyAlignment="1">
      <alignment horizontal="left" vertical="center"/>
    </xf>
    <xf numFmtId="0" fontId="26" fillId="0" borderId="31" xfId="0" applyFont="1" applyFill="1" applyBorder="1" applyAlignment="1">
      <alignment horizontal="left" vertical="center"/>
    </xf>
    <xf numFmtId="0" fontId="31" fillId="33" borderId="44" xfId="0" applyFont="1" applyFill="1" applyBorder="1" applyAlignment="1">
      <alignment horizontal="left" vertical="center"/>
    </xf>
    <xf numFmtId="0" fontId="26" fillId="0" borderId="13" xfId="0" applyFont="1" applyBorder="1" applyAlignment="1">
      <alignment horizontal="left" vertical="center"/>
    </xf>
    <xf numFmtId="0" fontId="26" fillId="0" borderId="33" xfId="0" applyFont="1" applyBorder="1" applyAlignment="1">
      <alignment horizontal="left" vertical="center"/>
    </xf>
    <xf numFmtId="0" fontId="32" fillId="38" borderId="34" xfId="0" applyFont="1" applyFill="1" applyBorder="1" applyAlignment="1">
      <alignment horizontal="left" vertical="center"/>
    </xf>
    <xf numFmtId="0" fontId="32" fillId="38" borderId="38" xfId="0" applyFont="1" applyFill="1" applyBorder="1" applyAlignment="1">
      <alignment horizontal="left" vertical="center"/>
    </xf>
    <xf numFmtId="0" fontId="27" fillId="35" borderId="43" xfId="0" applyFont="1" applyFill="1" applyBorder="1" applyAlignment="1">
      <alignment horizontal="center" vertical="center"/>
    </xf>
    <xf numFmtId="0" fontId="27" fillId="35" borderId="35" xfId="0" applyFont="1" applyFill="1" applyBorder="1" applyAlignment="1">
      <alignment horizontal="center" vertical="center"/>
    </xf>
    <xf numFmtId="0" fontId="27" fillId="35" borderId="38" xfId="0" applyFont="1" applyFill="1" applyBorder="1" applyAlignment="1">
      <alignment horizontal="center" vertical="center"/>
    </xf>
    <xf numFmtId="0" fontId="31" fillId="33" borderId="37" xfId="0" applyFont="1" applyFill="1" applyBorder="1" applyAlignment="1">
      <alignment horizontal="left" vertical="center"/>
    </xf>
    <xf numFmtId="0" fontId="26" fillId="0" borderId="37" xfId="0" applyFont="1" applyFill="1" applyBorder="1" applyAlignment="1">
      <alignment horizontal="right" vertical="center"/>
    </xf>
    <xf numFmtId="0" fontId="35" fillId="43" borderId="0" xfId="0" applyFont="1" applyFill="1" applyAlignment="1">
      <alignment horizontal="left" vertical="center" wrapText="1"/>
    </xf>
    <xf numFmtId="0" fontId="26" fillId="43" borderId="0" xfId="0" applyFont="1" applyFill="1" applyAlignment="1">
      <alignment horizontal="left" vertical="center" wrapText="1"/>
    </xf>
    <xf numFmtId="0" fontId="26" fillId="43" borderId="10" xfId="0" applyFont="1" applyFill="1" applyBorder="1" applyAlignment="1">
      <alignment horizontal="left" vertical="center"/>
    </xf>
    <xf numFmtId="0" fontId="31" fillId="33" borderId="39" xfId="0" applyFont="1" applyFill="1" applyBorder="1" applyAlignment="1">
      <alignment horizontal="center" vertical="center" shrinkToFit="1"/>
    </xf>
    <xf numFmtId="0" fontId="31" fillId="33" borderId="28" xfId="0" applyFont="1" applyFill="1" applyBorder="1" applyAlignment="1">
      <alignment horizontal="center" vertical="center" shrinkToFit="1"/>
    </xf>
    <xf numFmtId="0" fontId="31" fillId="33" borderId="40" xfId="0" applyFont="1" applyFill="1" applyBorder="1" applyAlignment="1">
      <alignment horizontal="center" vertical="center" shrinkToFit="1"/>
    </xf>
    <xf numFmtId="0" fontId="31" fillId="33" borderId="27" xfId="0" applyFont="1" applyFill="1" applyBorder="1" applyAlignment="1">
      <alignment horizontal="center" vertical="center" shrinkToFit="1"/>
    </xf>
    <xf numFmtId="0" fontId="31" fillId="33" borderId="29" xfId="0" applyFont="1" applyFill="1" applyBorder="1" applyAlignment="1">
      <alignment horizontal="center" vertical="center" shrinkToFit="1"/>
    </xf>
    <xf numFmtId="0" fontId="49" fillId="33" borderId="27" xfId="0" applyFont="1" applyFill="1" applyBorder="1" applyAlignment="1">
      <alignment horizontal="center" vertical="center"/>
    </xf>
    <xf numFmtId="0" fontId="49" fillId="33" borderId="28" xfId="0" applyFont="1" applyFill="1" applyBorder="1" applyAlignment="1">
      <alignment horizontal="center" vertical="center"/>
    </xf>
    <xf numFmtId="0" fontId="49" fillId="33" borderId="29" xfId="0" applyFont="1" applyFill="1" applyBorder="1" applyAlignment="1">
      <alignment horizontal="center" vertical="center"/>
    </xf>
    <xf numFmtId="0" fontId="27" fillId="33" borderId="43" xfId="0" applyFont="1" applyFill="1" applyBorder="1" applyAlignment="1">
      <alignment horizontal="left" vertical="center"/>
    </xf>
    <xf numFmtId="0" fontId="27" fillId="33" borderId="35" xfId="0" applyFont="1" applyFill="1" applyBorder="1" applyAlignment="1">
      <alignment horizontal="left" vertical="center"/>
    </xf>
    <xf numFmtId="0" fontId="27" fillId="33" borderId="36" xfId="0" applyFont="1" applyFill="1" applyBorder="1" applyAlignment="1">
      <alignment horizontal="left" vertical="center"/>
    </xf>
    <xf numFmtId="0" fontId="60" fillId="0" borderId="10" xfId="44" applyFill="1" applyBorder="1">
      <alignment vertical="center"/>
    </xf>
    <xf numFmtId="0" fontId="26" fillId="0" borderId="10" xfId="0" applyFont="1" applyFill="1" applyBorder="1">
      <alignment vertical="center"/>
    </xf>
    <xf numFmtId="0" fontId="26" fillId="0" borderId="17" xfId="0" applyFont="1" applyFill="1" applyBorder="1" applyAlignment="1">
      <alignment horizontal="left" vertical="center" wrapText="1"/>
    </xf>
    <xf numFmtId="0" fontId="26" fillId="0" borderId="18" xfId="0" applyFont="1" applyFill="1" applyBorder="1" applyAlignment="1">
      <alignment horizontal="left" vertical="center" wrapText="1"/>
    </xf>
    <xf numFmtId="0" fontId="26" fillId="0" borderId="22" xfId="0" applyFont="1" applyFill="1" applyBorder="1" applyAlignment="1">
      <alignment horizontal="left" vertical="center" wrapText="1"/>
    </xf>
    <xf numFmtId="0" fontId="31" fillId="33" borderId="30" xfId="0" applyFont="1" applyFill="1" applyBorder="1" applyAlignment="1">
      <alignment vertical="center" wrapText="1"/>
    </xf>
    <xf numFmtId="0" fontId="27" fillId="33" borderId="13" xfId="0" applyFont="1" applyFill="1" applyBorder="1" applyAlignment="1">
      <alignment vertical="center" wrapText="1"/>
    </xf>
    <xf numFmtId="0" fontId="27" fillId="33" borderId="47" xfId="0" applyFont="1" applyFill="1" applyBorder="1" applyAlignment="1">
      <alignment vertical="center" wrapText="1"/>
    </xf>
    <xf numFmtId="0" fontId="27" fillId="33" borderId="37" xfId="0" applyFont="1" applyFill="1" applyBorder="1" applyAlignment="1">
      <alignment vertical="center" wrapText="1"/>
    </xf>
    <xf numFmtId="0" fontId="27" fillId="33" borderId="16" xfId="0" applyFont="1" applyFill="1" applyBorder="1" applyAlignment="1">
      <alignment vertical="center" wrapText="1"/>
    </xf>
    <xf numFmtId="0" fontId="27" fillId="33" borderId="13" xfId="0" applyFont="1" applyFill="1" applyBorder="1" applyAlignment="1">
      <alignment vertical="center"/>
    </xf>
    <xf numFmtId="0" fontId="27" fillId="33" borderId="30" xfId="0" applyFont="1" applyFill="1" applyBorder="1" applyAlignment="1">
      <alignment vertical="center"/>
    </xf>
    <xf numFmtId="0" fontId="27" fillId="33" borderId="16" xfId="0" applyFont="1" applyFill="1" applyBorder="1" applyAlignment="1">
      <alignment vertical="center"/>
    </xf>
    <xf numFmtId="0" fontId="26" fillId="0" borderId="14" xfId="0" applyFont="1" applyFill="1" applyBorder="1" applyAlignment="1">
      <alignment horizontal="left" vertical="center" wrapText="1" shrinkToFit="1"/>
    </xf>
    <xf numFmtId="0" fontId="26" fillId="0" borderId="15" xfId="0" applyFont="1" applyFill="1" applyBorder="1" applyAlignment="1">
      <alignment horizontal="left" vertical="center" wrapText="1" shrinkToFit="1"/>
    </xf>
    <xf numFmtId="0" fontId="26" fillId="0" borderId="31" xfId="0" applyFont="1" applyFill="1" applyBorder="1" applyAlignment="1">
      <alignment horizontal="left" vertical="center" wrapText="1" shrinkToFit="1"/>
    </xf>
    <xf numFmtId="0" fontId="31" fillId="33" borderId="34" xfId="0" applyFont="1" applyFill="1" applyBorder="1" applyAlignment="1">
      <alignment horizontal="left" vertical="center" shrinkToFit="1"/>
    </xf>
    <xf numFmtId="0" fontId="31" fillId="33" borderId="35" xfId="0" applyFont="1" applyFill="1" applyBorder="1" applyAlignment="1">
      <alignment horizontal="left" vertical="center" shrinkToFit="1"/>
    </xf>
    <xf numFmtId="0" fontId="31" fillId="33" borderId="36" xfId="0" applyFont="1" applyFill="1" applyBorder="1" applyAlignment="1">
      <alignment horizontal="left" vertical="center" shrinkToFit="1"/>
    </xf>
    <xf numFmtId="0" fontId="32" fillId="37" borderId="37" xfId="0" applyFont="1" applyFill="1" applyBorder="1" applyAlignment="1">
      <alignment horizontal="left" vertical="center"/>
    </xf>
    <xf numFmtId="0" fontId="32" fillId="36" borderId="37" xfId="0" applyFont="1" applyFill="1" applyBorder="1" applyAlignment="1">
      <alignment horizontal="left" vertical="center"/>
    </xf>
    <xf numFmtId="0" fontId="27" fillId="33" borderId="13" xfId="0" applyFont="1" applyFill="1" applyBorder="1" applyAlignment="1">
      <alignment horizontal="left" vertical="center"/>
    </xf>
    <xf numFmtId="0" fontId="27" fillId="33" borderId="13" xfId="0" applyFont="1" applyFill="1" applyBorder="1" applyAlignment="1">
      <alignment horizontal="left" vertical="center" shrinkToFit="1"/>
    </xf>
    <xf numFmtId="0" fontId="31" fillId="33" borderId="13" xfId="0" applyFont="1" applyFill="1" applyBorder="1" applyAlignment="1">
      <alignment horizontal="left" vertical="center" shrinkToFit="1"/>
    </xf>
    <xf numFmtId="0" fontId="27" fillId="33" borderId="0" xfId="0" applyFont="1" applyFill="1" applyBorder="1" applyAlignment="1">
      <alignment horizontal="center" vertical="center"/>
    </xf>
    <xf numFmtId="0" fontId="27" fillId="33" borderId="51" xfId="0" applyFont="1" applyFill="1" applyBorder="1" applyAlignment="1">
      <alignment horizontal="center" vertical="center"/>
    </xf>
    <xf numFmtId="0" fontId="32" fillId="37" borderId="13" xfId="0" applyFont="1" applyFill="1" applyBorder="1" applyAlignment="1">
      <alignment horizontal="left" vertical="center"/>
    </xf>
    <xf numFmtId="0" fontId="33" fillId="0" borderId="27" xfId="0" applyFont="1" applyBorder="1" applyAlignment="1">
      <alignment horizontal="left" vertical="center" shrinkToFit="1"/>
    </xf>
    <xf numFmtId="0" fontId="26" fillId="0" borderId="28" xfId="0" applyFont="1" applyBorder="1" applyAlignment="1">
      <alignment horizontal="left" vertical="center" shrinkToFit="1"/>
    </xf>
    <xf numFmtId="0" fontId="26" fillId="0" borderId="40" xfId="0" applyFont="1" applyBorder="1" applyAlignment="1">
      <alignment horizontal="left" vertical="center" shrinkToFit="1"/>
    </xf>
    <xf numFmtId="49" fontId="26" fillId="0" borderId="14" xfId="0" applyNumberFormat="1" applyFont="1" applyBorder="1" applyAlignment="1">
      <alignment horizontal="left" vertical="center" shrinkToFit="1"/>
    </xf>
    <xf numFmtId="49" fontId="26" fillId="0" borderId="15" xfId="0" applyNumberFormat="1" applyFont="1" applyBorder="1" applyAlignment="1">
      <alignment horizontal="left" vertical="center" shrinkToFit="1"/>
    </xf>
    <xf numFmtId="49" fontId="26" fillId="0" borderId="16" xfId="0" applyNumberFormat="1" applyFont="1" applyBorder="1" applyAlignment="1">
      <alignment horizontal="left" vertical="center" shrinkToFit="1"/>
    </xf>
    <xf numFmtId="0" fontId="28" fillId="0" borderId="13" xfId="0" applyFont="1" applyFill="1" applyBorder="1" applyAlignment="1">
      <alignment horizontal="left" vertical="center"/>
    </xf>
    <xf numFmtId="0" fontId="31" fillId="0" borderId="24"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33" xfId="0" applyFont="1" applyBorder="1" applyAlignment="1">
      <alignment horizontal="center" vertical="center" wrapText="1"/>
    </xf>
    <xf numFmtId="0" fontId="40" fillId="38" borderId="46" xfId="0" applyFont="1" applyFill="1" applyBorder="1" applyAlignment="1">
      <alignment horizontal="left" vertical="center" shrinkToFit="1"/>
    </xf>
    <xf numFmtId="0" fontId="32" fillId="38" borderId="46" xfId="0" applyFont="1" applyFill="1" applyBorder="1" applyAlignment="1">
      <alignment horizontal="left" vertical="center" shrinkToFit="1"/>
    </xf>
    <xf numFmtId="0" fontId="26" fillId="0" borderId="17" xfId="0" applyFont="1" applyBorder="1" applyAlignment="1">
      <alignment horizontal="left" vertical="center" wrapText="1" shrinkToFit="1"/>
    </xf>
    <xf numFmtId="0" fontId="26" fillId="0" borderId="18" xfId="0" applyFont="1" applyBorder="1" applyAlignment="1">
      <alignment horizontal="left" vertical="center" wrapText="1" shrinkToFit="1"/>
    </xf>
    <xf numFmtId="0" fontId="26" fillId="0" borderId="57" xfId="0" applyFont="1" applyBorder="1" applyAlignment="1">
      <alignment horizontal="left" vertical="center" wrapText="1" shrinkToFit="1"/>
    </xf>
    <xf numFmtId="0" fontId="35" fillId="43" borderId="10" xfId="0" applyFont="1" applyFill="1" applyBorder="1" applyAlignment="1">
      <alignment horizontal="left" vertical="center" wrapText="1"/>
    </xf>
    <xf numFmtId="0" fontId="31" fillId="33" borderId="32" xfId="0" applyFont="1" applyFill="1" applyBorder="1" applyAlignment="1">
      <alignment horizontal="left" vertical="center" wrapText="1"/>
    </xf>
    <xf numFmtId="0" fontId="31" fillId="33" borderId="20" xfId="0" applyFont="1" applyFill="1" applyBorder="1" applyAlignment="1">
      <alignment horizontal="left" vertical="center" wrapText="1"/>
    </xf>
    <xf numFmtId="0" fontId="31" fillId="33" borderId="21" xfId="0" applyFont="1" applyFill="1" applyBorder="1" applyAlignment="1">
      <alignment horizontal="left" vertical="center" wrapText="1"/>
    </xf>
    <xf numFmtId="0" fontId="31" fillId="33" borderId="55" xfId="0" applyFont="1" applyFill="1" applyBorder="1" applyAlignment="1">
      <alignment horizontal="left" vertical="center" wrapText="1"/>
    </xf>
    <xf numFmtId="0" fontId="31" fillId="33" borderId="0" xfId="0" applyFont="1" applyFill="1" applyBorder="1" applyAlignment="1">
      <alignment horizontal="left" vertical="center" wrapText="1"/>
    </xf>
    <xf numFmtId="0" fontId="31" fillId="33" borderId="51"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31" fillId="33" borderId="30" xfId="0" applyFont="1" applyFill="1" applyBorder="1" applyAlignment="1">
      <alignment horizontal="left" vertical="center"/>
    </xf>
    <xf numFmtId="0" fontId="27" fillId="33" borderId="16" xfId="0" applyFont="1" applyFill="1" applyBorder="1" applyAlignment="1">
      <alignment horizontal="left" vertical="center"/>
    </xf>
    <xf numFmtId="0" fontId="27" fillId="33" borderId="33" xfId="0" applyFont="1" applyFill="1" applyBorder="1" applyAlignment="1">
      <alignment horizontal="left" vertical="center"/>
    </xf>
    <xf numFmtId="0" fontId="26" fillId="0" borderId="37" xfId="0" applyFont="1" applyFill="1" applyBorder="1" applyAlignment="1">
      <alignment vertical="center"/>
    </xf>
    <xf numFmtId="0" fontId="26" fillId="0" borderId="47" xfId="0" applyFont="1" applyFill="1" applyBorder="1" applyAlignment="1">
      <alignment vertical="center"/>
    </xf>
    <xf numFmtId="0" fontId="32" fillId="38" borderId="37" xfId="0" applyFont="1" applyFill="1" applyBorder="1" applyAlignment="1">
      <alignment horizontal="left" vertical="center"/>
    </xf>
    <xf numFmtId="0" fontId="26" fillId="0" borderId="37" xfId="0" applyFont="1" applyFill="1" applyBorder="1" applyAlignment="1">
      <alignment horizontal="center" vertical="center"/>
    </xf>
    <xf numFmtId="0" fontId="26" fillId="0" borderId="37" xfId="0" applyFont="1" applyBorder="1" applyAlignment="1">
      <alignment horizontal="left" vertical="top" wrapText="1"/>
    </xf>
    <xf numFmtId="0" fontId="26" fillId="0" borderId="37" xfId="0" applyFont="1" applyBorder="1" applyAlignment="1">
      <alignment horizontal="left" vertical="center" wrapText="1"/>
    </xf>
    <xf numFmtId="0" fontId="26" fillId="0" borderId="48" xfId="0" applyFont="1" applyBorder="1" applyAlignment="1">
      <alignment horizontal="left" vertical="center" wrapText="1"/>
    </xf>
    <xf numFmtId="0" fontId="40" fillId="38" borderId="37" xfId="0" applyFont="1" applyFill="1" applyBorder="1" applyAlignment="1">
      <alignment horizontal="left" vertical="center" shrinkToFit="1"/>
    </xf>
    <xf numFmtId="0" fontId="32" fillId="38" borderId="37" xfId="0" applyFont="1" applyFill="1" applyBorder="1" applyAlignment="1">
      <alignment horizontal="left" vertical="center" shrinkToFit="1"/>
    </xf>
    <xf numFmtId="0" fontId="31" fillId="33" borderId="23" xfId="0" applyFont="1" applyFill="1" applyBorder="1" applyAlignment="1">
      <alignment horizontal="left" vertical="center"/>
    </xf>
    <xf numFmtId="0" fontId="31" fillId="33" borderId="24" xfId="0" applyFont="1" applyFill="1" applyBorder="1" applyAlignment="1">
      <alignment horizontal="left" vertical="center"/>
    </xf>
    <xf numFmtId="0" fontId="26" fillId="0" borderId="33" xfId="0" applyFont="1" applyFill="1" applyBorder="1" applyAlignment="1">
      <alignment horizontal="left" vertical="center" shrinkToFit="1"/>
    </xf>
    <xf numFmtId="0" fontId="26" fillId="0" borderId="27" xfId="0" applyFont="1" applyBorder="1" applyAlignment="1">
      <alignment horizontal="left" vertical="center"/>
    </xf>
    <xf numFmtId="0" fontId="26" fillId="0" borderId="28" xfId="0" applyFont="1" applyBorder="1" applyAlignment="1">
      <alignment horizontal="left" vertical="center"/>
    </xf>
    <xf numFmtId="0" fontId="26" fillId="0" borderId="29" xfId="0" applyFont="1" applyBorder="1" applyAlignment="1">
      <alignment horizontal="left" vertical="center"/>
    </xf>
    <xf numFmtId="0" fontId="26" fillId="0" borderId="5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1" xfId="0" applyFont="1" applyFill="1" applyBorder="1" applyAlignment="1">
      <alignment horizontal="left" vertical="center" wrapText="1"/>
    </xf>
    <xf numFmtId="0" fontId="31" fillId="33" borderId="23" xfId="0" applyFont="1" applyFill="1" applyBorder="1" applyAlignment="1">
      <alignment vertical="center" wrapText="1"/>
    </xf>
    <xf numFmtId="0" fontId="31" fillId="33" borderId="40" xfId="0" applyFont="1" applyFill="1" applyBorder="1" applyAlignment="1">
      <alignment vertical="center" wrapText="1"/>
    </xf>
    <xf numFmtId="0" fontId="27" fillId="33" borderId="24" xfId="0" applyFont="1" applyFill="1" applyBorder="1" applyAlignment="1">
      <alignment vertical="center" wrapText="1"/>
    </xf>
    <xf numFmtId="0" fontId="27" fillId="33" borderId="30" xfId="0" applyFont="1" applyFill="1" applyBorder="1" applyAlignment="1">
      <alignment vertical="center" wrapText="1"/>
    </xf>
    <xf numFmtId="0" fontId="26" fillId="0" borderId="25" xfId="0" applyFont="1" applyFill="1" applyBorder="1" applyAlignment="1">
      <alignment vertical="center" wrapText="1"/>
    </xf>
    <xf numFmtId="0" fontId="26" fillId="0" borderId="11" xfId="0" applyFont="1" applyFill="1" applyBorder="1" applyAlignment="1">
      <alignment vertical="center" wrapText="1"/>
    </xf>
    <xf numFmtId="0" fontId="26" fillId="0" borderId="26" xfId="0" applyFont="1" applyFill="1" applyBorder="1" applyAlignment="1">
      <alignment vertical="center" wrapText="1"/>
    </xf>
    <xf numFmtId="0" fontId="26" fillId="0" borderId="50" xfId="0" applyFont="1" applyFill="1" applyBorder="1" applyAlignment="1">
      <alignment vertical="center" wrapText="1"/>
    </xf>
    <xf numFmtId="0" fontId="26" fillId="0" borderId="0" xfId="0" applyFont="1" applyFill="1" applyBorder="1" applyAlignment="1">
      <alignment vertical="center" wrapText="1"/>
    </xf>
    <xf numFmtId="0" fontId="26" fillId="0" borderId="51" xfId="0" applyFont="1" applyFill="1" applyBorder="1" applyAlignment="1">
      <alignment vertical="center" wrapText="1"/>
    </xf>
    <xf numFmtId="0" fontId="26" fillId="0" borderId="46" xfId="0" applyFont="1" applyFill="1" applyBorder="1" applyAlignment="1">
      <alignment horizontal="right" vertical="center"/>
    </xf>
    <xf numFmtId="0" fontId="26" fillId="0" borderId="25" xfId="0" applyFont="1" applyFill="1" applyBorder="1" applyAlignment="1">
      <alignment horizontal="left" vertical="center"/>
    </xf>
    <xf numFmtId="0" fontId="26" fillId="0" borderId="11" xfId="0" applyFont="1" applyFill="1" applyBorder="1" applyAlignment="1">
      <alignment horizontal="left" vertical="center"/>
    </xf>
    <xf numFmtId="0" fontId="26" fillId="0" borderId="49" xfId="0" applyFont="1" applyFill="1" applyBorder="1" applyAlignment="1">
      <alignment horizontal="left" vertical="center"/>
    </xf>
    <xf numFmtId="0" fontId="32" fillId="36" borderId="46" xfId="0" applyFont="1" applyFill="1" applyBorder="1" applyAlignment="1">
      <alignment horizontal="left" vertical="center"/>
    </xf>
    <xf numFmtId="0" fontId="31" fillId="33" borderId="24" xfId="0" applyFont="1" applyFill="1" applyBorder="1" applyAlignment="1">
      <alignment horizontal="left" vertical="center" shrinkToFit="1"/>
    </xf>
    <xf numFmtId="0" fontId="27" fillId="33" borderId="24" xfId="0" applyFont="1" applyFill="1" applyBorder="1" applyAlignment="1">
      <alignment horizontal="left" vertical="center" shrinkToFit="1"/>
    </xf>
    <xf numFmtId="0" fontId="31" fillId="33" borderId="42" xfId="0" applyFont="1" applyFill="1" applyBorder="1" applyAlignment="1">
      <alignment horizontal="left" vertical="center"/>
    </xf>
    <xf numFmtId="0" fontId="31" fillId="33" borderId="15" xfId="0" applyFont="1" applyFill="1" applyBorder="1" applyAlignment="1">
      <alignment horizontal="left" vertical="center"/>
    </xf>
    <xf numFmtId="0" fontId="27" fillId="33" borderId="15" xfId="0" applyFont="1" applyFill="1" applyBorder="1" applyAlignment="1">
      <alignment horizontal="left" vertical="center"/>
    </xf>
    <xf numFmtId="0" fontId="26" fillId="0" borderId="39" xfId="0" applyFont="1" applyBorder="1" applyAlignment="1">
      <alignment horizontal="center" vertical="center"/>
    </xf>
    <xf numFmtId="0" fontId="26" fillId="0" borderId="28" xfId="0" applyFont="1" applyBorder="1" applyAlignment="1">
      <alignment horizontal="center" vertical="center"/>
    </xf>
    <xf numFmtId="0" fontId="26" fillId="0" borderId="40" xfId="0" applyFont="1" applyBorder="1" applyAlignment="1">
      <alignment horizontal="center" vertical="center"/>
    </xf>
    <xf numFmtId="0" fontId="31" fillId="33" borderId="42" xfId="0" applyFont="1" applyFill="1" applyBorder="1" applyAlignment="1">
      <alignment horizontal="left" vertical="center" wrapText="1"/>
    </xf>
    <xf numFmtId="0" fontId="31" fillId="33" borderId="15" xfId="0" applyFont="1" applyFill="1" applyBorder="1" applyAlignment="1">
      <alignment horizontal="left" vertical="center" wrapText="1"/>
    </xf>
    <xf numFmtId="0" fontId="27" fillId="33" borderId="15" xfId="0" applyFont="1" applyFill="1" applyBorder="1" applyAlignment="1">
      <alignment horizontal="left" vertical="center" wrapText="1"/>
    </xf>
    <xf numFmtId="0" fontId="27" fillId="33" borderId="16" xfId="0" applyFont="1" applyFill="1" applyBorder="1" applyAlignment="1">
      <alignment horizontal="left" vertical="center" wrapText="1"/>
    </xf>
    <xf numFmtId="0" fontId="31" fillId="33" borderId="13" xfId="0" applyFont="1" applyFill="1" applyBorder="1" applyAlignment="1">
      <alignment horizontal="left" vertical="center" wrapText="1"/>
    </xf>
    <xf numFmtId="0" fontId="27" fillId="33" borderId="13" xfId="0" applyFont="1" applyFill="1" applyBorder="1" applyAlignment="1">
      <alignment horizontal="left" vertical="center" wrapText="1"/>
    </xf>
    <xf numFmtId="0" fontId="27" fillId="33" borderId="24" xfId="0" applyFont="1" applyFill="1" applyBorder="1" applyAlignment="1">
      <alignment horizontal="left" vertical="center"/>
    </xf>
    <xf numFmtId="0" fontId="33" fillId="0" borderId="13" xfId="0" applyFont="1" applyFill="1" applyBorder="1" applyAlignment="1">
      <alignment horizontal="left" vertical="center"/>
    </xf>
    <xf numFmtId="0" fontId="46" fillId="33" borderId="13" xfId="0" applyFont="1" applyFill="1" applyBorder="1" applyAlignment="1">
      <alignment horizontal="center" vertical="center" wrapText="1"/>
    </xf>
    <xf numFmtId="0" fontId="46" fillId="33" borderId="14" xfId="0" applyFont="1" applyFill="1" applyBorder="1" applyAlignment="1">
      <alignment horizontal="center" vertical="center" wrapText="1"/>
    </xf>
    <xf numFmtId="0" fontId="47" fillId="0" borderId="66" xfId="0" applyFont="1" applyBorder="1" applyAlignment="1">
      <alignment horizontal="left" vertical="center" wrapText="1"/>
    </xf>
    <xf numFmtId="0" fontId="47" fillId="0" borderId="67" xfId="0" applyFont="1" applyBorder="1" applyAlignment="1">
      <alignment horizontal="left" vertical="center" wrapText="1"/>
    </xf>
    <xf numFmtId="0" fontId="47" fillId="0" borderId="61" xfId="0" applyFont="1" applyBorder="1" applyAlignment="1">
      <alignment horizontal="left" vertical="center" wrapText="1"/>
    </xf>
    <xf numFmtId="0" fontId="31" fillId="33" borderId="14" xfId="0" applyFont="1" applyFill="1" applyBorder="1" applyAlignment="1">
      <alignment horizontal="left" vertical="center"/>
    </xf>
    <xf numFmtId="0" fontId="26" fillId="0" borderId="15" xfId="0" applyFont="1" applyFill="1" applyBorder="1" applyAlignment="1">
      <alignment horizontal="left" vertical="center" shrinkToFit="1"/>
    </xf>
    <xf numFmtId="0" fontId="26" fillId="0" borderId="31" xfId="0" applyFont="1" applyFill="1" applyBorder="1" applyAlignment="1">
      <alignment horizontal="left" vertical="center" shrinkToFit="1"/>
    </xf>
    <xf numFmtId="0" fontId="48" fillId="0" borderId="14" xfId="0" applyFont="1" applyFill="1" applyBorder="1" applyAlignment="1">
      <alignment horizontal="left" vertical="center" shrinkToFit="1"/>
    </xf>
    <xf numFmtId="0" fontId="48" fillId="0" borderId="15" xfId="0" applyFont="1" applyFill="1" applyBorder="1" applyAlignment="1">
      <alignment horizontal="left" vertical="center" shrinkToFit="1"/>
    </xf>
    <xf numFmtId="0" fontId="48" fillId="0" borderId="16" xfId="0" applyFont="1" applyFill="1" applyBorder="1" applyAlignment="1">
      <alignment horizontal="left" vertical="center" shrinkToFit="1"/>
    </xf>
    <xf numFmtId="0" fontId="32" fillId="33" borderId="14" xfId="0" applyFont="1" applyFill="1" applyBorder="1" applyAlignment="1">
      <alignment horizontal="center" vertical="center"/>
    </xf>
    <xf numFmtId="0" fontId="32" fillId="33" borderId="15" xfId="0" applyFont="1" applyFill="1" applyBorder="1" applyAlignment="1">
      <alignment horizontal="center" vertical="center"/>
    </xf>
    <xf numFmtId="0" fontId="32" fillId="33" borderId="16" xfId="0" applyFont="1" applyFill="1" applyBorder="1" applyAlignment="1">
      <alignment horizontal="center" vertical="center"/>
    </xf>
    <xf numFmtId="0" fontId="26" fillId="33" borderId="30" xfId="0" applyFont="1" applyFill="1" applyBorder="1" applyAlignment="1">
      <alignment vertical="center" wrapText="1"/>
    </xf>
    <xf numFmtId="0" fontId="26" fillId="33" borderId="16" xfId="0" applyFont="1" applyFill="1" applyBorder="1" applyAlignment="1">
      <alignment vertical="center" wrapText="1"/>
    </xf>
    <xf numFmtId="0" fontId="26" fillId="33" borderId="13" xfId="0" applyFont="1" applyFill="1" applyBorder="1" applyAlignment="1">
      <alignment vertical="center" wrapText="1"/>
    </xf>
    <xf numFmtId="0" fontId="31" fillId="33" borderId="16" xfId="0" applyFont="1" applyFill="1" applyBorder="1" applyAlignment="1">
      <alignment vertical="center" wrapText="1"/>
    </xf>
    <xf numFmtId="0" fontId="25" fillId="43" borderId="0" xfId="0" applyFont="1" applyFill="1" applyAlignment="1">
      <alignment horizontal="center" vertical="center"/>
    </xf>
    <xf numFmtId="49" fontId="26" fillId="0" borderId="14" xfId="0" applyNumberFormat="1" applyFont="1" applyBorder="1" applyAlignment="1">
      <alignment horizontal="left" vertical="center"/>
    </xf>
    <xf numFmtId="49" fontId="26" fillId="0" borderId="15" xfId="0" applyNumberFormat="1" applyFont="1" applyBorder="1" applyAlignment="1">
      <alignment horizontal="left" vertical="center"/>
    </xf>
    <xf numFmtId="49" fontId="26" fillId="0" borderId="16" xfId="0" applyNumberFormat="1"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6" fillId="0" borderId="27" xfId="0" applyFont="1" applyBorder="1" applyAlignment="1">
      <alignment horizontal="left" vertical="center" shrinkToFit="1"/>
    </xf>
    <xf numFmtId="0" fontId="33" fillId="0" borderId="13" xfId="0" applyFont="1" applyBorder="1" applyAlignment="1">
      <alignment horizontal="left" vertical="center"/>
    </xf>
    <xf numFmtId="49" fontId="26" fillId="0" borderId="14" xfId="0" applyNumberFormat="1" applyFont="1" applyBorder="1" applyAlignment="1">
      <alignment horizontal="left" vertical="top" wrapText="1"/>
    </xf>
    <xf numFmtId="49" fontId="26" fillId="0" borderId="15" xfId="0" applyNumberFormat="1" applyFont="1" applyBorder="1" applyAlignment="1">
      <alignment horizontal="left" vertical="top" wrapText="1"/>
    </xf>
    <xf numFmtId="49" fontId="26" fillId="0" borderId="16" xfId="0" applyNumberFormat="1" applyFont="1" applyBorder="1" applyAlignment="1">
      <alignment horizontal="left" vertical="top" wrapText="1"/>
    </xf>
    <xf numFmtId="49" fontId="60" fillId="0" borderId="37" xfId="44" applyNumberFormat="1" applyFill="1" applyBorder="1" applyAlignment="1">
      <alignment horizontal="left" vertical="center"/>
    </xf>
    <xf numFmtId="49" fontId="0" fillId="0" borderId="37" xfId="0" applyNumberFormat="1" applyBorder="1" applyAlignment="1">
      <alignment horizontal="left" vertical="center"/>
    </xf>
    <xf numFmtId="0" fontId="54" fillId="0" borderId="0" xfId="43" applyFont="1" applyAlignment="1">
      <alignment vertical="top" wrapText="1"/>
    </xf>
    <xf numFmtId="0" fontId="29" fillId="0" borderId="0" xfId="43" applyFont="1" applyAlignment="1">
      <alignment horizontal="center" wrapText="1"/>
    </xf>
    <xf numFmtId="0" fontId="50" fillId="0" borderId="0" xfId="43" applyAlignment="1">
      <alignment horizontal="center" vertical="center"/>
    </xf>
    <xf numFmtId="0" fontId="51" fillId="0" borderId="0" xfId="43" applyFont="1" applyAlignment="1"/>
    <xf numFmtId="0" fontId="51" fillId="0" borderId="0" xfId="43" applyFont="1">
      <alignment vertical="center"/>
    </xf>
    <xf numFmtId="0" fontId="53" fillId="0" borderId="0" xfId="43" applyFont="1" applyAlignment="1">
      <alignment vertical="center" wrapText="1"/>
    </xf>
    <xf numFmtId="0" fontId="50" fillId="0" borderId="0" xfId="43">
      <alignment vertical="center"/>
    </xf>
    <xf numFmtId="0" fontId="35" fillId="0" borderId="0" xfId="43" applyFont="1" applyAlignment="1">
      <alignment horizontal="center"/>
    </xf>
    <xf numFmtId="0" fontId="54" fillId="0" borderId="0" xfId="43" applyFont="1" applyAlignment="1"/>
    <xf numFmtId="0" fontId="54" fillId="0" borderId="0" xfId="43" applyFont="1" applyAlignment="1">
      <alignment wrapText="1"/>
    </xf>
    <xf numFmtId="0" fontId="35" fillId="0" borderId="0" xfId="43" applyFont="1" applyAlignment="1">
      <alignment wrapText="1"/>
    </xf>
    <xf numFmtId="0" fontId="50" fillId="0" borderId="0" xfId="43" applyAlignment="1">
      <alignment vertical="top"/>
    </xf>
    <xf numFmtId="0" fontId="54" fillId="0" borderId="0" xfId="43" applyFont="1" applyAlignment="1">
      <alignment vertical="center" wrapText="1"/>
    </xf>
    <xf numFmtId="0" fontId="57" fillId="0" borderId="0" xfId="43" applyFont="1" applyAlignment="1">
      <alignment wrapText="1"/>
    </xf>
    <xf numFmtId="0" fontId="57" fillId="0" borderId="0" xfId="43" applyFont="1" applyAlignment="1">
      <alignment vertical="center" wrapText="1"/>
    </xf>
    <xf numFmtId="0" fontId="54" fillId="0" borderId="0" xfId="43" applyFont="1" applyAlignment="1">
      <alignment vertical="top"/>
    </xf>
    <xf numFmtId="0" fontId="57" fillId="0" borderId="0" xfId="43" applyFont="1" applyAlignment="1">
      <alignmen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2" xfId="43" xr:uid="{756FFC5F-7579-45E0-AC0F-B33B84DA3490}"/>
    <cellStyle name="良い" xfId="6" builtinId="26" customBuiltin="1"/>
  </cellStyles>
  <dxfs count="25">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事務所利用シート!$C$2" lockText="1" noThreeD="1"/>
</file>

<file path=xl/ctrlProps/ctrlProp2.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xdr:row>
          <xdr:rowOff>25400</xdr:rowOff>
        </xdr:from>
        <xdr:to>
          <xdr:col>2</xdr:col>
          <xdr:colOff>120650</xdr:colOff>
          <xdr:row>1</xdr:row>
          <xdr:rowOff>463550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xdr:row>
          <xdr:rowOff>25400</xdr:rowOff>
        </xdr:from>
        <xdr:to>
          <xdr:col>2</xdr:col>
          <xdr:colOff>127000</xdr:colOff>
          <xdr:row>1</xdr:row>
          <xdr:rowOff>469900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120650</xdr:colOff>
      <xdr:row>8</xdr:row>
      <xdr:rowOff>12700</xdr:rowOff>
    </xdr:from>
    <xdr:to>
      <xdr:col>10</xdr:col>
      <xdr:colOff>317498</xdr:colOff>
      <xdr:row>8</xdr:row>
      <xdr:rowOff>507814</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09550" y="1838325"/>
          <a:ext cx="5457823" cy="4951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fitToPage="1"/>
  </sheetPr>
  <dimension ref="A1:BI110"/>
  <sheetViews>
    <sheetView tabSelected="1" view="pageBreakPreview" zoomScale="96" zoomScaleNormal="100" zoomScaleSheetLayoutView="96" workbookViewId="0">
      <selection activeCell="B37" sqref="B37:AL37"/>
    </sheetView>
  </sheetViews>
  <sheetFormatPr defaultColWidth="9" defaultRowHeight="13"/>
  <cols>
    <col min="1" max="1" width="1.58203125" style="21" customWidth="1"/>
    <col min="2" max="38" width="2.5" style="21" customWidth="1"/>
    <col min="39" max="39" width="1.58203125" style="21" customWidth="1"/>
    <col min="40" max="45" width="2.5" style="21" customWidth="1"/>
    <col min="46" max="16384" width="9" style="21"/>
  </cols>
  <sheetData>
    <row r="1" spans="1:61" ht="3" customHeight="1" thickBot="1">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row>
    <row r="2" spans="1:61" customFormat="1" ht="41.5" customHeight="1" thickBot="1">
      <c r="A2" s="94"/>
      <c r="B2" s="281"/>
      <c r="C2" s="282"/>
      <c r="D2" s="283" t="s">
        <v>952</v>
      </c>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5"/>
      <c r="AN2" s="94"/>
      <c r="AO2" s="94"/>
      <c r="AP2" s="94"/>
      <c r="AQ2" s="94"/>
      <c r="AR2" s="94"/>
      <c r="AS2" s="94"/>
      <c r="AT2" s="94"/>
      <c r="AU2" s="94"/>
      <c r="AV2" s="94"/>
      <c r="AW2" s="94"/>
      <c r="AX2" s="94"/>
      <c r="AY2" s="94"/>
      <c r="AZ2" s="94"/>
      <c r="BA2" s="94"/>
      <c r="BB2" s="94"/>
      <c r="BC2" s="94"/>
      <c r="BD2" s="94"/>
      <c r="BE2" s="94"/>
      <c r="BF2" s="94"/>
      <c r="BG2" s="94"/>
      <c r="BH2" s="94"/>
      <c r="BI2" s="94"/>
    </row>
    <row r="3" spans="1:61" customFormat="1" ht="2" customHeight="1">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row>
    <row r="4" spans="1:61" ht="22" customHeight="1">
      <c r="A4" s="93"/>
      <c r="B4" s="299" t="s">
        <v>430</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93"/>
      <c r="AN4" s="93"/>
      <c r="AO4" s="93"/>
      <c r="AP4" s="93"/>
      <c r="AQ4" s="93"/>
      <c r="AR4" s="93"/>
      <c r="AS4" s="93"/>
      <c r="AT4" s="93"/>
      <c r="AU4" s="93"/>
      <c r="AV4" s="93"/>
      <c r="AW4" s="93"/>
      <c r="AX4" s="93"/>
      <c r="AY4" s="93"/>
      <c r="AZ4" s="93"/>
      <c r="BA4" s="93"/>
      <c r="BB4" s="93"/>
      <c r="BC4" s="93"/>
      <c r="BD4" s="93"/>
      <c r="BE4" s="93"/>
      <c r="BF4" s="93"/>
      <c r="BG4" s="93"/>
      <c r="BH4" s="93"/>
      <c r="BI4" s="93"/>
    </row>
    <row r="5" spans="1:61">
      <c r="A5" s="93"/>
      <c r="B5" s="93" t="s">
        <v>466</v>
      </c>
      <c r="C5" s="93"/>
      <c r="D5" s="95"/>
      <c r="E5" s="93"/>
      <c r="F5" s="93"/>
      <c r="G5" s="93"/>
      <c r="H5" s="93"/>
      <c r="I5" s="93"/>
      <c r="J5" s="93"/>
      <c r="K5" s="93"/>
      <c r="L5" s="93"/>
      <c r="M5" s="93"/>
      <c r="N5" s="93"/>
      <c r="O5" s="93"/>
      <c r="P5" s="93"/>
      <c r="Q5" s="93"/>
      <c r="R5" s="93"/>
      <c r="S5" s="93"/>
      <c r="T5" s="96"/>
      <c r="U5" s="93"/>
      <c r="V5" s="93"/>
      <c r="W5" s="93"/>
      <c r="X5" s="93"/>
      <c r="Y5" s="200" t="s">
        <v>431</v>
      </c>
      <c r="Z5" s="201"/>
      <c r="AA5" s="123"/>
      <c r="AB5" s="123"/>
      <c r="AC5" s="116" t="s">
        <v>432</v>
      </c>
      <c r="AD5" s="116"/>
      <c r="AE5" s="123"/>
      <c r="AF5" s="123"/>
      <c r="AG5" s="202" t="s">
        <v>433</v>
      </c>
      <c r="AH5" s="202"/>
      <c r="AI5" s="123"/>
      <c r="AJ5" s="123"/>
      <c r="AK5" s="117" t="s">
        <v>441</v>
      </c>
      <c r="AL5" s="117"/>
      <c r="AM5" s="93"/>
      <c r="AN5" s="93"/>
      <c r="AO5" s="103"/>
      <c r="AP5" s="93"/>
      <c r="AQ5" s="93"/>
      <c r="AR5" s="93"/>
      <c r="AS5" s="93"/>
      <c r="AT5" s="93"/>
      <c r="AU5" s="93"/>
      <c r="AV5" s="93"/>
      <c r="AW5" s="93"/>
      <c r="AX5" s="93"/>
      <c r="AY5" s="93"/>
      <c r="AZ5" s="93"/>
      <c r="BA5" s="93"/>
      <c r="BB5" s="93"/>
      <c r="BC5" s="93"/>
      <c r="BD5" s="93"/>
      <c r="BE5" s="93"/>
      <c r="BF5" s="93"/>
      <c r="BG5" s="93"/>
      <c r="BH5" s="93"/>
      <c r="BI5" s="93"/>
    </row>
    <row r="6" spans="1:61" ht="13.5" thickBot="1">
      <c r="A6" s="93"/>
      <c r="B6" s="93" t="s">
        <v>953</v>
      </c>
      <c r="C6" s="93"/>
      <c r="D6" s="95"/>
      <c r="E6" s="93"/>
      <c r="F6" s="93"/>
      <c r="G6" s="93"/>
      <c r="H6" s="93"/>
      <c r="I6" s="93"/>
      <c r="J6" s="93"/>
      <c r="K6" s="93"/>
      <c r="L6" s="93"/>
      <c r="M6" s="93"/>
      <c r="N6" s="93"/>
      <c r="O6" s="93"/>
      <c r="P6" s="93"/>
      <c r="Q6" s="93"/>
      <c r="R6" s="93"/>
      <c r="S6" s="93"/>
      <c r="T6" s="96"/>
      <c r="U6" s="93"/>
      <c r="V6" s="93"/>
      <c r="W6" s="93"/>
      <c r="X6" s="93"/>
      <c r="Y6" s="97"/>
      <c r="Z6" s="97"/>
      <c r="AA6" s="98"/>
      <c r="AB6" s="98"/>
      <c r="AC6" s="99"/>
      <c r="AD6" s="99"/>
      <c r="AE6" s="98"/>
      <c r="AF6" s="98"/>
      <c r="AG6" s="99"/>
      <c r="AH6" s="99"/>
      <c r="AI6" s="98"/>
      <c r="AJ6" s="98"/>
      <c r="AK6" s="99"/>
      <c r="AL6" s="24"/>
      <c r="AM6" s="93"/>
      <c r="AN6" s="93"/>
      <c r="AO6" s="103"/>
      <c r="AP6" s="93"/>
      <c r="AQ6" s="93"/>
      <c r="AR6" s="93"/>
      <c r="AS6" s="93"/>
      <c r="AT6" s="93"/>
      <c r="AU6" s="93"/>
      <c r="AV6" s="93"/>
      <c r="AW6" s="93"/>
      <c r="AX6" s="93"/>
      <c r="AY6" s="93"/>
      <c r="AZ6" s="93"/>
      <c r="BA6" s="93"/>
      <c r="BB6" s="93"/>
      <c r="BC6" s="93"/>
      <c r="BD6" s="93"/>
      <c r="BE6" s="93"/>
      <c r="BF6" s="93"/>
      <c r="BG6" s="93"/>
      <c r="BH6" s="93"/>
      <c r="BI6" s="93"/>
    </row>
    <row r="7" spans="1:61" ht="13.15" customHeight="1">
      <c r="A7" s="93"/>
      <c r="B7" s="270"/>
      <c r="C7" s="271"/>
      <c r="D7" s="271"/>
      <c r="E7" s="272"/>
      <c r="F7" s="242" t="s">
        <v>435</v>
      </c>
      <c r="G7" s="279"/>
      <c r="H7" s="279"/>
      <c r="I7" s="279"/>
      <c r="J7" s="279"/>
      <c r="K7" s="279"/>
      <c r="L7" s="279"/>
      <c r="M7" s="279"/>
      <c r="N7" s="242" t="s">
        <v>436</v>
      </c>
      <c r="O7" s="279"/>
      <c r="P7" s="279"/>
      <c r="Q7" s="279"/>
      <c r="R7" s="279"/>
      <c r="S7" s="279"/>
      <c r="T7" s="279"/>
      <c r="U7" s="279"/>
      <c r="V7" s="265" t="s">
        <v>444</v>
      </c>
      <c r="W7" s="266"/>
      <c r="X7" s="266"/>
      <c r="Y7" s="203"/>
      <c r="Z7" s="204"/>
      <c r="AA7" s="204"/>
      <c r="AB7" s="204"/>
      <c r="AC7" s="204"/>
      <c r="AD7" s="204"/>
      <c r="AE7" s="204"/>
      <c r="AF7" s="205"/>
      <c r="AG7" s="210" t="s">
        <v>951</v>
      </c>
      <c r="AH7" s="210"/>
      <c r="AI7" s="210"/>
      <c r="AJ7" s="210"/>
      <c r="AK7" s="210"/>
      <c r="AL7" s="211"/>
      <c r="AM7" s="93"/>
      <c r="AN7" s="93"/>
      <c r="AO7" s="93"/>
      <c r="AP7" s="93"/>
      <c r="AQ7" s="93"/>
      <c r="AR7" s="93"/>
      <c r="AS7" s="93"/>
      <c r="AT7" s="93"/>
      <c r="AU7" s="93"/>
      <c r="AV7" s="93"/>
      <c r="AW7" s="93"/>
      <c r="AX7" s="93"/>
      <c r="AY7" s="93"/>
      <c r="AZ7" s="93"/>
      <c r="BA7" s="93"/>
      <c r="BB7" s="93"/>
      <c r="BC7" s="93"/>
      <c r="BD7" s="93"/>
      <c r="BE7" s="93"/>
      <c r="BF7" s="93"/>
      <c r="BG7" s="93"/>
      <c r="BH7" s="93"/>
      <c r="BI7" s="93"/>
    </row>
    <row r="8" spans="1:61" ht="22.9" customHeight="1">
      <c r="A8" s="93"/>
      <c r="B8" s="273" t="s">
        <v>437</v>
      </c>
      <c r="C8" s="274"/>
      <c r="D8" s="275"/>
      <c r="E8" s="276"/>
      <c r="F8" s="280"/>
      <c r="G8" s="128"/>
      <c r="H8" s="128"/>
      <c r="I8" s="128"/>
      <c r="J8" s="128"/>
      <c r="K8" s="128"/>
      <c r="L8" s="128"/>
      <c r="M8" s="128"/>
      <c r="N8" s="280"/>
      <c r="O8" s="128"/>
      <c r="P8" s="128"/>
      <c r="Q8" s="128"/>
      <c r="R8" s="128"/>
      <c r="S8" s="128"/>
      <c r="T8" s="128"/>
      <c r="U8" s="128"/>
      <c r="V8" s="197" t="s">
        <v>442</v>
      </c>
      <c r="W8" s="197"/>
      <c r="X8" s="197"/>
      <c r="Y8" s="206"/>
      <c r="Z8" s="207"/>
      <c r="AA8" s="207"/>
      <c r="AB8" s="207"/>
      <c r="AC8" s="207"/>
      <c r="AD8" s="207"/>
      <c r="AE8" s="207"/>
      <c r="AF8" s="208"/>
      <c r="AG8" s="212"/>
      <c r="AH8" s="212"/>
      <c r="AI8" s="212"/>
      <c r="AJ8" s="212"/>
      <c r="AK8" s="212"/>
      <c r="AL8" s="213"/>
      <c r="AM8" s="93"/>
      <c r="AN8" s="93"/>
      <c r="AO8" s="93"/>
      <c r="AP8" s="93"/>
      <c r="AQ8" s="93"/>
      <c r="AR8" s="93"/>
      <c r="AS8" s="93"/>
      <c r="AT8" s="93"/>
      <c r="AU8" s="93"/>
      <c r="AV8" s="93"/>
      <c r="AW8" s="93"/>
      <c r="AX8" s="93"/>
      <c r="AY8" s="93"/>
      <c r="AZ8" s="93"/>
      <c r="BA8" s="93"/>
      <c r="BB8" s="93"/>
      <c r="BC8" s="93"/>
      <c r="BD8" s="93"/>
      <c r="BE8" s="93"/>
      <c r="BF8" s="93"/>
      <c r="BG8" s="93"/>
      <c r="BH8" s="93"/>
      <c r="BI8" s="93"/>
    </row>
    <row r="9" spans="1:61" ht="22.9" customHeight="1">
      <c r="A9" s="93"/>
      <c r="B9" s="267" t="s">
        <v>438</v>
      </c>
      <c r="C9" s="268"/>
      <c r="D9" s="269"/>
      <c r="E9" s="230"/>
      <c r="F9" s="128"/>
      <c r="G9" s="128"/>
      <c r="H9" s="128"/>
      <c r="I9" s="128"/>
      <c r="J9" s="128"/>
      <c r="K9" s="128"/>
      <c r="L9" s="128"/>
      <c r="M9" s="128"/>
      <c r="N9" s="128"/>
      <c r="O9" s="128"/>
      <c r="P9" s="128"/>
      <c r="Q9" s="128"/>
      <c r="R9" s="128"/>
      <c r="S9" s="128"/>
      <c r="T9" s="128"/>
      <c r="U9" s="128"/>
      <c r="V9" s="277" t="s">
        <v>443</v>
      </c>
      <c r="W9" s="277"/>
      <c r="X9" s="278"/>
      <c r="Y9" s="206"/>
      <c r="Z9" s="207"/>
      <c r="AA9" s="207"/>
      <c r="AB9" s="207"/>
      <c r="AC9" s="207"/>
      <c r="AD9" s="207"/>
      <c r="AE9" s="207"/>
      <c r="AF9" s="208"/>
      <c r="AG9" s="212"/>
      <c r="AH9" s="212"/>
      <c r="AI9" s="212"/>
      <c r="AJ9" s="212"/>
      <c r="AK9" s="212"/>
      <c r="AL9" s="213"/>
      <c r="AM9" s="93"/>
      <c r="AN9" s="93"/>
      <c r="AO9" s="93"/>
      <c r="AP9" s="93"/>
      <c r="AQ9" s="93"/>
      <c r="AR9" s="93"/>
      <c r="AS9" s="93"/>
      <c r="AT9" s="93"/>
      <c r="AU9" s="93"/>
      <c r="AV9" s="93"/>
      <c r="AW9" s="93"/>
      <c r="AX9" s="93"/>
      <c r="AY9" s="93"/>
      <c r="AZ9" s="93"/>
      <c r="BA9" s="93"/>
      <c r="BB9" s="93"/>
      <c r="BC9" s="93"/>
      <c r="BD9" s="93"/>
      <c r="BE9" s="93"/>
      <c r="BF9" s="93"/>
      <c r="BG9" s="93"/>
      <c r="BH9" s="93"/>
      <c r="BI9" s="93"/>
    </row>
    <row r="10" spans="1:61" ht="14.25" customHeight="1">
      <c r="A10" s="93"/>
      <c r="B10" s="267" t="s">
        <v>440</v>
      </c>
      <c r="C10" s="268"/>
      <c r="D10" s="269"/>
      <c r="E10" s="230"/>
      <c r="F10" s="123"/>
      <c r="G10" s="123"/>
      <c r="H10" s="116" t="s">
        <v>432</v>
      </c>
      <c r="I10" s="116"/>
      <c r="J10" s="123"/>
      <c r="K10" s="123"/>
      <c r="L10" s="202" t="s">
        <v>433</v>
      </c>
      <c r="M10" s="202"/>
      <c r="N10" s="123"/>
      <c r="O10" s="123"/>
      <c r="P10" s="139" t="s">
        <v>441</v>
      </c>
      <c r="Q10" s="140"/>
      <c r="R10" s="142" t="str">
        <f>IFERROR(DATEDIF(DATE($N$10,$F$10,$J$10),DATE($AI$5,$AA$5,$AE$5),"Y"),"###")</f>
        <v>###</v>
      </c>
      <c r="S10" s="143"/>
      <c r="T10" s="144" t="s">
        <v>465</v>
      </c>
      <c r="U10" s="145"/>
      <c r="V10" s="126" t="s">
        <v>439</v>
      </c>
      <c r="W10" s="126"/>
      <c r="X10" s="126"/>
      <c r="Y10" s="126"/>
      <c r="Z10" s="126"/>
      <c r="AA10" s="126"/>
      <c r="AB10" s="209" t="s">
        <v>448</v>
      </c>
      <c r="AC10" s="209"/>
      <c r="AD10" s="209"/>
      <c r="AE10" s="209"/>
      <c r="AF10" s="209"/>
      <c r="AG10" s="212"/>
      <c r="AH10" s="212"/>
      <c r="AI10" s="212"/>
      <c r="AJ10" s="212"/>
      <c r="AK10" s="212"/>
      <c r="AL10" s="213"/>
      <c r="AM10" s="93"/>
      <c r="AN10" s="93"/>
      <c r="AO10" s="103"/>
      <c r="AP10" s="93"/>
      <c r="AQ10" s="93"/>
      <c r="AR10" s="93"/>
      <c r="AS10" s="93"/>
      <c r="AT10" s="93"/>
      <c r="AU10" s="93"/>
      <c r="AV10" s="93"/>
      <c r="AW10" s="93"/>
      <c r="AX10" s="93"/>
      <c r="AY10" s="93"/>
      <c r="AZ10" s="93"/>
      <c r="BA10" s="93"/>
      <c r="BB10" s="93"/>
      <c r="BC10" s="93"/>
      <c r="BD10" s="93"/>
      <c r="BE10" s="93"/>
      <c r="BF10" s="93"/>
      <c r="BG10" s="93"/>
      <c r="BH10" s="93"/>
      <c r="BI10" s="93"/>
    </row>
    <row r="11" spans="1:61" ht="14.25" customHeight="1">
      <c r="A11" s="93"/>
      <c r="B11" s="220" t="s">
        <v>445</v>
      </c>
      <c r="C11" s="221"/>
      <c r="D11" s="221"/>
      <c r="E11" s="222"/>
      <c r="F11" s="126" t="s">
        <v>446</v>
      </c>
      <c r="G11" s="126"/>
      <c r="H11" s="126"/>
      <c r="I11" s="127"/>
      <c r="J11" s="127"/>
      <c r="K11" s="127"/>
      <c r="L11" s="127"/>
      <c r="M11" s="127"/>
      <c r="N11" s="141"/>
      <c r="O11" s="141"/>
      <c r="P11" s="141"/>
      <c r="Q11" s="141"/>
      <c r="R11" s="141"/>
      <c r="S11" s="141"/>
      <c r="T11" s="141"/>
      <c r="U11" s="141"/>
      <c r="V11" s="198" t="s">
        <v>451</v>
      </c>
      <c r="W11" s="198"/>
      <c r="X11" s="198"/>
      <c r="Y11" s="198"/>
      <c r="Z11" s="198"/>
      <c r="AA11" s="198"/>
      <c r="AB11" s="153" t="s">
        <v>448</v>
      </c>
      <c r="AC11" s="153"/>
      <c r="AD11" s="153"/>
      <c r="AE11" s="153"/>
      <c r="AF11" s="153"/>
      <c r="AG11" s="212"/>
      <c r="AH11" s="212"/>
      <c r="AI11" s="212"/>
      <c r="AJ11" s="212"/>
      <c r="AK11" s="212"/>
      <c r="AL11" s="213"/>
      <c r="AM11" s="93"/>
      <c r="AN11" s="93"/>
      <c r="AO11" s="93"/>
      <c r="AP11" s="93"/>
      <c r="AQ11" s="93"/>
      <c r="AR11" s="93"/>
      <c r="AS11" s="93"/>
      <c r="AT11" s="93"/>
      <c r="AU11" s="93"/>
      <c r="AV11" s="93"/>
      <c r="AW11" s="93"/>
      <c r="AX11" s="93"/>
      <c r="AY11" s="93"/>
      <c r="AZ11" s="93"/>
      <c r="BA11" s="93"/>
      <c r="BB11" s="93"/>
      <c r="BC11" s="93"/>
      <c r="BD11" s="93"/>
      <c r="BE11" s="93"/>
      <c r="BF11" s="93"/>
      <c r="BG11" s="93"/>
      <c r="BH11" s="93"/>
      <c r="BI11" s="93"/>
    </row>
    <row r="12" spans="1:61" ht="27.4" customHeight="1">
      <c r="A12" s="93"/>
      <c r="B12" s="223"/>
      <c r="C12" s="224"/>
      <c r="D12" s="224"/>
      <c r="E12" s="225"/>
      <c r="F12" s="146"/>
      <c r="G12" s="147"/>
      <c r="H12" s="147"/>
      <c r="I12" s="147"/>
      <c r="J12" s="147"/>
      <c r="K12" s="147"/>
      <c r="L12" s="147"/>
      <c r="M12" s="147"/>
      <c r="N12" s="147"/>
      <c r="O12" s="147"/>
      <c r="P12" s="147"/>
      <c r="Q12" s="147"/>
      <c r="R12" s="147"/>
      <c r="S12" s="147"/>
      <c r="T12" s="147"/>
      <c r="U12" s="148"/>
      <c r="V12" s="199" t="s">
        <v>449</v>
      </c>
      <c r="W12" s="199"/>
      <c r="X12" s="199"/>
      <c r="Y12" s="199"/>
      <c r="Z12" s="199"/>
      <c r="AA12" s="199"/>
      <c r="AB12" s="216" t="s">
        <v>448</v>
      </c>
      <c r="AC12" s="217"/>
      <c r="AD12" s="217"/>
      <c r="AE12" s="217"/>
      <c r="AF12" s="217"/>
      <c r="AG12" s="217"/>
      <c r="AH12" s="217"/>
      <c r="AI12" s="217"/>
      <c r="AJ12" s="217"/>
      <c r="AK12" s="217"/>
      <c r="AL12" s="218"/>
      <c r="AM12" s="93"/>
      <c r="AN12" s="93"/>
      <c r="AO12" s="93"/>
      <c r="AP12" s="93"/>
      <c r="AQ12" s="93"/>
      <c r="AR12" s="93"/>
      <c r="AS12" s="93"/>
      <c r="AT12" s="93"/>
      <c r="AU12" s="93"/>
      <c r="AV12" s="93"/>
      <c r="AW12" s="93"/>
      <c r="AX12" s="93"/>
      <c r="AY12" s="93"/>
      <c r="AZ12" s="93"/>
      <c r="BA12" s="93"/>
      <c r="BB12" s="93"/>
      <c r="BC12" s="93"/>
      <c r="BD12" s="93"/>
      <c r="BE12" s="93"/>
      <c r="BF12" s="93"/>
      <c r="BG12" s="93"/>
      <c r="BH12" s="93"/>
      <c r="BI12" s="93"/>
    </row>
    <row r="13" spans="1:61" ht="14.65" customHeight="1" thickBot="1">
      <c r="A13" s="93"/>
      <c r="B13" s="173" t="s">
        <v>447</v>
      </c>
      <c r="C13" s="174"/>
      <c r="D13" s="174"/>
      <c r="E13" s="175"/>
      <c r="F13" s="176"/>
      <c r="G13" s="177"/>
      <c r="H13" s="177"/>
      <c r="I13" s="177"/>
      <c r="J13" s="177"/>
      <c r="K13" s="177"/>
      <c r="L13" s="177"/>
      <c r="M13" s="177"/>
      <c r="N13" s="177"/>
      <c r="O13" s="177"/>
      <c r="P13" s="177"/>
      <c r="Q13" s="177"/>
      <c r="R13" s="177"/>
      <c r="S13" s="177"/>
      <c r="T13" s="177"/>
      <c r="U13" s="177"/>
      <c r="V13" s="192" t="s">
        <v>950</v>
      </c>
      <c r="W13" s="193"/>
      <c r="X13" s="193"/>
      <c r="Y13" s="193"/>
      <c r="Z13" s="194"/>
      <c r="AA13" s="161"/>
      <c r="AB13" s="161"/>
      <c r="AC13" s="196" t="s">
        <v>432</v>
      </c>
      <c r="AD13" s="196"/>
      <c r="AE13" s="161"/>
      <c r="AF13" s="161"/>
      <c r="AG13" s="195" t="s">
        <v>433</v>
      </c>
      <c r="AH13" s="195"/>
      <c r="AI13" s="161"/>
      <c r="AJ13" s="161"/>
      <c r="AK13" s="155" t="s">
        <v>441</v>
      </c>
      <c r="AL13" s="156"/>
      <c r="AM13" s="93"/>
      <c r="AN13" s="93"/>
      <c r="AO13" s="93"/>
      <c r="AP13" s="93"/>
      <c r="AQ13" s="93"/>
      <c r="AR13" s="93"/>
      <c r="AS13" s="93"/>
      <c r="AT13" s="93"/>
      <c r="AU13" s="93"/>
      <c r="AV13" s="93"/>
      <c r="AW13" s="93"/>
      <c r="AX13" s="93"/>
      <c r="AY13" s="93"/>
      <c r="AZ13" s="93"/>
      <c r="BA13" s="93"/>
      <c r="BB13" s="93"/>
      <c r="BC13" s="93"/>
      <c r="BD13" s="93"/>
      <c r="BE13" s="93"/>
      <c r="BF13" s="93"/>
      <c r="BG13" s="93"/>
      <c r="BH13" s="93"/>
      <c r="BI13" s="93"/>
    </row>
    <row r="14" spans="1:61" ht="6" customHeight="1" thickBot="1">
      <c r="A14" s="93"/>
      <c r="B14" s="100"/>
      <c r="C14" s="100"/>
      <c r="D14" s="100"/>
      <c r="E14" s="100"/>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98"/>
      <c r="AD14" s="98"/>
      <c r="AE14" s="98"/>
      <c r="AF14" s="98"/>
      <c r="AG14" s="98"/>
      <c r="AH14" s="98"/>
      <c r="AI14" s="98"/>
      <c r="AJ14" s="100"/>
      <c r="AK14" s="100"/>
      <c r="AL14" s="100"/>
      <c r="AM14" s="93"/>
      <c r="AN14" s="93"/>
      <c r="AO14" s="93"/>
      <c r="AP14" s="93"/>
      <c r="AQ14" s="93"/>
      <c r="AR14" s="93"/>
      <c r="AS14" s="93"/>
      <c r="AT14" s="93"/>
      <c r="AU14" s="93"/>
      <c r="AV14" s="93"/>
      <c r="AW14" s="93"/>
      <c r="AX14" s="93"/>
      <c r="AY14" s="93"/>
      <c r="AZ14" s="93"/>
      <c r="BA14" s="93"/>
      <c r="BB14" s="93"/>
      <c r="BC14" s="93"/>
      <c r="BD14" s="93"/>
      <c r="BE14" s="93"/>
      <c r="BF14" s="93"/>
      <c r="BG14" s="93"/>
      <c r="BH14" s="93"/>
      <c r="BI14" s="93"/>
    </row>
    <row r="15" spans="1:61" ht="14.25" customHeight="1">
      <c r="A15" s="93"/>
      <c r="B15" s="241" t="s">
        <v>460</v>
      </c>
      <c r="C15" s="242"/>
      <c r="D15" s="242"/>
      <c r="E15" s="242"/>
      <c r="F15" s="242"/>
      <c r="G15" s="242"/>
      <c r="H15" s="242"/>
      <c r="I15" s="244" t="s">
        <v>448</v>
      </c>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6"/>
      <c r="AM15" s="93"/>
      <c r="AN15" s="93"/>
      <c r="AO15" s="93"/>
      <c r="AP15" s="93"/>
      <c r="AQ15" s="93"/>
      <c r="AR15" s="93"/>
      <c r="AS15" s="93"/>
      <c r="AT15" s="93"/>
      <c r="AU15" s="93"/>
      <c r="AV15" s="93"/>
      <c r="AW15" s="93"/>
      <c r="AX15" s="93"/>
      <c r="AY15" s="93"/>
      <c r="AZ15" s="93"/>
      <c r="BA15" s="93"/>
      <c r="BB15" s="93"/>
      <c r="BC15" s="93"/>
      <c r="BD15" s="93"/>
      <c r="BE15" s="93"/>
      <c r="BF15" s="93"/>
      <c r="BG15" s="93"/>
      <c r="BH15" s="93"/>
      <c r="BI15" s="93"/>
    </row>
    <row r="16" spans="1:61">
      <c r="A16" s="93"/>
      <c r="B16" s="229" t="s">
        <v>461</v>
      </c>
      <c r="C16" s="126"/>
      <c r="D16" s="126"/>
      <c r="E16" s="126"/>
      <c r="F16" s="126"/>
      <c r="G16" s="126"/>
      <c r="H16" s="126"/>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243"/>
      <c r="AM16" s="93"/>
      <c r="AN16" s="93"/>
      <c r="AO16" s="93"/>
      <c r="AP16" s="93"/>
      <c r="AQ16" s="93"/>
      <c r="AR16" s="93"/>
      <c r="AS16" s="93"/>
      <c r="AT16" s="93"/>
      <c r="AU16" s="93"/>
      <c r="AV16" s="93"/>
      <c r="AW16" s="93"/>
      <c r="AX16" s="93"/>
      <c r="AY16" s="93"/>
      <c r="AZ16" s="93"/>
      <c r="BA16" s="93"/>
      <c r="BB16" s="93"/>
      <c r="BC16" s="93"/>
      <c r="BD16" s="93"/>
      <c r="BE16" s="93"/>
      <c r="BF16" s="93"/>
      <c r="BG16" s="93"/>
      <c r="BH16" s="93"/>
      <c r="BI16" s="93"/>
    </row>
    <row r="17" spans="1:61" ht="14.65" customHeight="1">
      <c r="A17" s="93"/>
      <c r="B17" s="133" t="s">
        <v>462</v>
      </c>
      <c r="C17" s="134"/>
      <c r="D17" s="134"/>
      <c r="E17" s="134"/>
      <c r="F17" s="134"/>
      <c r="G17" s="134"/>
      <c r="H17" s="135"/>
      <c r="I17" s="126" t="s">
        <v>463</v>
      </c>
      <c r="J17" s="126"/>
      <c r="K17" s="126"/>
      <c r="L17" s="126"/>
      <c r="M17" s="126"/>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4"/>
      <c r="AM17" s="93"/>
      <c r="AN17" s="93"/>
      <c r="AO17" s="93"/>
      <c r="AP17" s="93"/>
      <c r="AQ17" s="93"/>
      <c r="AR17" s="93"/>
      <c r="AS17" s="93"/>
      <c r="AT17" s="93"/>
      <c r="AU17" s="93"/>
      <c r="AV17" s="93"/>
      <c r="AW17" s="93"/>
      <c r="AX17" s="93"/>
      <c r="AY17" s="93"/>
      <c r="AZ17" s="93"/>
      <c r="BA17" s="93"/>
      <c r="BB17" s="93"/>
      <c r="BC17" s="93"/>
      <c r="BD17" s="93"/>
      <c r="BE17" s="93"/>
      <c r="BF17" s="93"/>
      <c r="BG17" s="93"/>
      <c r="BH17" s="93"/>
      <c r="BI17" s="93"/>
    </row>
    <row r="18" spans="1:61" ht="13.5" thickBot="1">
      <c r="A18" s="93"/>
      <c r="B18" s="136"/>
      <c r="C18" s="137"/>
      <c r="D18" s="137"/>
      <c r="E18" s="137"/>
      <c r="F18" s="137"/>
      <c r="G18" s="137"/>
      <c r="H18" s="138"/>
      <c r="I18" s="152" t="s">
        <v>464</v>
      </c>
      <c r="J18" s="152"/>
      <c r="K18" s="152"/>
      <c r="L18" s="152"/>
      <c r="M18" s="152"/>
      <c r="N18" s="152"/>
      <c r="O18" s="152"/>
      <c r="P18" s="152"/>
      <c r="Q18" s="152"/>
      <c r="R18" s="152"/>
      <c r="S18" s="152"/>
      <c r="T18" s="152"/>
      <c r="U18" s="152"/>
      <c r="V18" s="130"/>
      <c r="W18" s="131"/>
      <c r="X18" s="131"/>
      <c r="Y18" s="131"/>
      <c r="Z18" s="131"/>
      <c r="AA18" s="131"/>
      <c r="AB18" s="131"/>
      <c r="AC18" s="131"/>
      <c r="AD18" s="131"/>
      <c r="AE18" s="131"/>
      <c r="AF18" s="131"/>
      <c r="AG18" s="131"/>
      <c r="AH18" s="131"/>
      <c r="AI18" s="131"/>
      <c r="AJ18" s="131"/>
      <c r="AK18" s="131"/>
      <c r="AL18" s="132"/>
      <c r="AM18" s="93"/>
      <c r="AN18" s="93"/>
      <c r="AO18" s="93"/>
      <c r="AP18" s="93"/>
      <c r="AQ18" s="93"/>
      <c r="AR18" s="93"/>
      <c r="AS18" s="93"/>
      <c r="AT18" s="93"/>
      <c r="AU18" s="93"/>
      <c r="AV18" s="93"/>
      <c r="AW18" s="93"/>
      <c r="AX18" s="93"/>
      <c r="AY18" s="93"/>
      <c r="AZ18" s="93"/>
      <c r="BA18" s="93"/>
      <c r="BB18" s="93"/>
      <c r="BC18" s="93"/>
      <c r="BD18" s="93"/>
      <c r="BE18" s="93"/>
      <c r="BF18" s="93"/>
      <c r="BG18" s="93"/>
      <c r="BH18" s="93"/>
      <c r="BI18" s="93"/>
    </row>
    <row r="19" spans="1:61" ht="2"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row>
    <row r="20" spans="1:61" ht="28.5" customHeight="1" thickBot="1">
      <c r="A20" s="93"/>
      <c r="B20" s="219" t="s">
        <v>467</v>
      </c>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93"/>
      <c r="AN20" s="93"/>
      <c r="AO20" s="93"/>
      <c r="AP20" s="93"/>
      <c r="AQ20" s="93"/>
      <c r="AR20" s="93"/>
      <c r="AS20" s="93"/>
      <c r="AT20" s="93"/>
      <c r="AU20" s="93"/>
      <c r="AV20" s="93"/>
      <c r="AW20" s="93"/>
      <c r="AX20" s="93"/>
      <c r="AY20" s="93"/>
      <c r="AZ20" s="93"/>
      <c r="BA20" s="93"/>
      <c r="BB20" s="93"/>
      <c r="BC20" s="93"/>
      <c r="BD20" s="93"/>
      <c r="BE20" s="93"/>
      <c r="BF20" s="93"/>
      <c r="BG20" s="93"/>
      <c r="BH20" s="93"/>
      <c r="BI20" s="93"/>
    </row>
    <row r="21" spans="1:61">
      <c r="A21" s="93"/>
      <c r="B21" s="250" t="s">
        <v>452</v>
      </c>
      <c r="C21" s="251"/>
      <c r="D21" s="252"/>
      <c r="E21" s="252"/>
      <c r="F21" s="254"/>
      <c r="G21" s="255"/>
      <c r="H21" s="255"/>
      <c r="I21" s="255"/>
      <c r="J21" s="255"/>
      <c r="K21" s="255"/>
      <c r="L21" s="255"/>
      <c r="M21" s="255"/>
      <c r="N21" s="255"/>
      <c r="O21" s="255"/>
      <c r="P21" s="255"/>
      <c r="Q21" s="255"/>
      <c r="R21" s="255"/>
      <c r="S21" s="255"/>
      <c r="T21" s="255"/>
      <c r="U21" s="255"/>
      <c r="V21" s="255"/>
      <c r="W21" s="255"/>
      <c r="X21" s="255"/>
      <c r="Y21" s="256"/>
      <c r="Z21" s="260"/>
      <c r="AA21" s="260"/>
      <c r="AB21" s="264" t="s">
        <v>432</v>
      </c>
      <c r="AC21" s="264"/>
      <c r="AD21" s="260"/>
      <c r="AE21" s="260"/>
      <c r="AF21" s="214" t="s">
        <v>830</v>
      </c>
      <c r="AG21" s="215"/>
      <c r="AH21" s="261" t="s">
        <v>458</v>
      </c>
      <c r="AI21" s="262"/>
      <c r="AJ21" s="262"/>
      <c r="AK21" s="262"/>
      <c r="AL21" s="263"/>
      <c r="AM21" s="93"/>
      <c r="AN21" s="93"/>
      <c r="AO21" s="93"/>
      <c r="AP21" s="93"/>
      <c r="AQ21" s="93"/>
      <c r="AR21" s="93"/>
      <c r="AS21" s="93"/>
      <c r="AT21" s="93"/>
      <c r="AU21" s="93"/>
      <c r="AV21" s="93"/>
      <c r="AW21" s="93"/>
      <c r="AX21" s="93"/>
      <c r="AY21" s="93"/>
      <c r="AZ21" s="93"/>
      <c r="BA21" s="93"/>
      <c r="BB21" s="93"/>
      <c r="BC21" s="93"/>
      <c r="BD21" s="93"/>
      <c r="BE21" s="93"/>
      <c r="BF21" s="93"/>
      <c r="BG21" s="93"/>
      <c r="BH21" s="93"/>
      <c r="BI21" s="93"/>
    </row>
    <row r="22" spans="1:61">
      <c r="A22" s="93"/>
      <c r="B22" s="253"/>
      <c r="C22" s="185"/>
      <c r="D22" s="182"/>
      <c r="E22" s="182"/>
      <c r="F22" s="257"/>
      <c r="G22" s="258"/>
      <c r="H22" s="258"/>
      <c r="I22" s="258"/>
      <c r="J22" s="258"/>
      <c r="K22" s="258"/>
      <c r="L22" s="258"/>
      <c r="M22" s="258"/>
      <c r="N22" s="258"/>
      <c r="O22" s="258"/>
      <c r="P22" s="258"/>
      <c r="Q22" s="258"/>
      <c r="R22" s="258"/>
      <c r="S22" s="258"/>
      <c r="T22" s="258"/>
      <c r="U22" s="258"/>
      <c r="V22" s="258"/>
      <c r="W22" s="258"/>
      <c r="X22" s="258"/>
      <c r="Y22" s="259"/>
      <c r="Z22" s="123"/>
      <c r="AA22" s="123"/>
      <c r="AB22" s="116" t="s">
        <v>432</v>
      </c>
      <c r="AC22" s="116"/>
      <c r="AD22" s="123"/>
      <c r="AE22" s="123"/>
      <c r="AF22" s="124" t="s">
        <v>830</v>
      </c>
      <c r="AG22" s="125"/>
      <c r="AH22" s="149" t="s">
        <v>459</v>
      </c>
      <c r="AI22" s="150"/>
      <c r="AJ22" s="150"/>
      <c r="AK22" s="150"/>
      <c r="AL22" s="151"/>
      <c r="AM22" s="93"/>
      <c r="AN22" s="93"/>
      <c r="AO22" s="93"/>
      <c r="AP22" s="93"/>
      <c r="AQ22" s="93"/>
      <c r="AR22" s="93"/>
      <c r="AS22" s="93"/>
      <c r="AT22" s="93"/>
      <c r="AU22" s="93"/>
      <c r="AV22" s="93"/>
      <c r="AW22" s="93"/>
      <c r="AX22" s="93"/>
      <c r="AY22" s="93"/>
      <c r="AZ22" s="93"/>
      <c r="BA22" s="93"/>
      <c r="BB22" s="93"/>
      <c r="BC22" s="93"/>
      <c r="BD22" s="93"/>
      <c r="BE22" s="93"/>
      <c r="BF22" s="93"/>
      <c r="BG22" s="93"/>
      <c r="BH22" s="93"/>
      <c r="BI22" s="93"/>
    </row>
    <row r="23" spans="1:61" ht="27.4" customHeight="1">
      <c r="A23" s="93"/>
      <c r="B23" s="181" t="s">
        <v>453</v>
      </c>
      <c r="C23" s="298"/>
      <c r="D23" s="182"/>
      <c r="E23" s="182"/>
      <c r="F23" s="226"/>
      <c r="G23" s="227"/>
      <c r="H23" s="227"/>
      <c r="I23" s="227"/>
      <c r="J23" s="227"/>
      <c r="K23" s="227"/>
      <c r="L23" s="227"/>
      <c r="M23" s="227"/>
      <c r="N23" s="227"/>
      <c r="O23" s="227"/>
      <c r="P23" s="227"/>
      <c r="Q23" s="227"/>
      <c r="R23" s="227"/>
      <c r="S23" s="227"/>
      <c r="T23" s="227"/>
      <c r="U23" s="227"/>
      <c r="V23" s="227"/>
      <c r="W23" s="227"/>
      <c r="X23" s="227"/>
      <c r="Y23" s="228"/>
      <c r="Z23" s="123"/>
      <c r="AA23" s="123"/>
      <c r="AB23" s="116" t="s">
        <v>432</v>
      </c>
      <c r="AC23" s="116"/>
      <c r="AD23" s="123"/>
      <c r="AE23" s="123"/>
      <c r="AF23" s="124" t="s">
        <v>830</v>
      </c>
      <c r="AG23" s="125"/>
      <c r="AH23" s="149" t="s">
        <v>448</v>
      </c>
      <c r="AI23" s="150"/>
      <c r="AJ23" s="150"/>
      <c r="AK23" s="150"/>
      <c r="AL23" s="151"/>
      <c r="AM23" s="93"/>
      <c r="AN23" s="93"/>
      <c r="AO23" s="93"/>
      <c r="AP23" s="93"/>
      <c r="AQ23" s="93"/>
      <c r="AR23" s="93"/>
      <c r="AS23" s="93"/>
      <c r="AT23" s="93"/>
      <c r="AU23" s="93"/>
      <c r="AV23" s="93"/>
      <c r="AW23" s="93"/>
      <c r="AX23" s="93"/>
      <c r="AY23" s="93"/>
      <c r="AZ23" s="93"/>
      <c r="BA23" s="93"/>
      <c r="BB23" s="93"/>
      <c r="BC23" s="93"/>
      <c r="BD23" s="93"/>
      <c r="BE23" s="93"/>
      <c r="BF23" s="93"/>
      <c r="BG23" s="93"/>
      <c r="BH23" s="93"/>
      <c r="BI23" s="93"/>
    </row>
    <row r="24" spans="1:61" ht="27.4" customHeight="1">
      <c r="A24" s="93"/>
      <c r="B24" s="253"/>
      <c r="C24" s="185"/>
      <c r="D24" s="182"/>
      <c r="E24" s="182"/>
      <c r="F24" s="247"/>
      <c r="G24" s="248"/>
      <c r="H24" s="248"/>
      <c r="I24" s="248"/>
      <c r="J24" s="248"/>
      <c r="K24" s="248"/>
      <c r="L24" s="248"/>
      <c r="M24" s="248"/>
      <c r="N24" s="248"/>
      <c r="O24" s="248"/>
      <c r="P24" s="248"/>
      <c r="Q24" s="248"/>
      <c r="R24" s="248"/>
      <c r="S24" s="248"/>
      <c r="T24" s="248"/>
      <c r="U24" s="248"/>
      <c r="V24" s="248"/>
      <c r="W24" s="248"/>
      <c r="X24" s="248"/>
      <c r="Y24" s="249"/>
      <c r="Z24" s="123"/>
      <c r="AA24" s="123"/>
      <c r="AB24" s="116" t="s">
        <v>432</v>
      </c>
      <c r="AC24" s="116"/>
      <c r="AD24" s="123"/>
      <c r="AE24" s="123"/>
      <c r="AF24" s="124" t="s">
        <v>830</v>
      </c>
      <c r="AG24" s="125"/>
      <c r="AH24" s="149" t="s">
        <v>448</v>
      </c>
      <c r="AI24" s="150"/>
      <c r="AJ24" s="150"/>
      <c r="AK24" s="150"/>
      <c r="AL24" s="151"/>
      <c r="AM24" s="93"/>
      <c r="AN24" s="93"/>
      <c r="AO24" s="93"/>
      <c r="AP24" s="93"/>
      <c r="AQ24" s="93"/>
      <c r="AR24" s="93"/>
      <c r="AS24" s="93"/>
      <c r="AT24" s="93"/>
      <c r="AU24" s="93"/>
      <c r="AV24" s="93"/>
      <c r="AW24" s="93"/>
      <c r="AX24" s="93"/>
      <c r="AY24" s="93"/>
      <c r="AZ24" s="93"/>
      <c r="BA24" s="93"/>
      <c r="BB24" s="93"/>
      <c r="BC24" s="93"/>
      <c r="BD24" s="93"/>
      <c r="BE24" s="93"/>
      <c r="BF24" s="93"/>
      <c r="BG24" s="93"/>
      <c r="BH24" s="93"/>
      <c r="BI24" s="93"/>
    </row>
    <row r="25" spans="1:61">
      <c r="A25" s="93"/>
      <c r="B25" s="295" t="s">
        <v>945</v>
      </c>
      <c r="C25" s="296"/>
      <c r="D25" s="297"/>
      <c r="E25" s="297"/>
      <c r="F25" s="226"/>
      <c r="G25" s="227"/>
      <c r="H25" s="227"/>
      <c r="I25" s="227"/>
      <c r="J25" s="227"/>
      <c r="K25" s="227"/>
      <c r="L25" s="227"/>
      <c r="M25" s="227"/>
      <c r="N25" s="227"/>
      <c r="O25" s="227"/>
      <c r="P25" s="227"/>
      <c r="Q25" s="227"/>
      <c r="R25" s="227"/>
      <c r="S25" s="227"/>
      <c r="T25" s="227"/>
      <c r="U25" s="227"/>
      <c r="V25" s="227"/>
      <c r="W25" s="227"/>
      <c r="X25" s="227"/>
      <c r="Y25" s="228"/>
      <c r="Z25" s="123"/>
      <c r="AA25" s="123"/>
      <c r="AB25" s="116" t="s">
        <v>432</v>
      </c>
      <c r="AC25" s="116"/>
      <c r="AD25" s="123"/>
      <c r="AE25" s="123"/>
      <c r="AF25" s="124" t="s">
        <v>830</v>
      </c>
      <c r="AG25" s="125"/>
      <c r="AH25" s="149" t="s">
        <v>448</v>
      </c>
      <c r="AI25" s="150"/>
      <c r="AJ25" s="150"/>
      <c r="AK25" s="150"/>
      <c r="AL25" s="151"/>
      <c r="AM25" s="93"/>
      <c r="AN25" s="93"/>
      <c r="AO25" s="93"/>
      <c r="AP25" s="93"/>
      <c r="AQ25" s="93"/>
      <c r="AR25" s="93"/>
      <c r="AS25" s="93"/>
      <c r="AT25" s="93"/>
      <c r="AU25" s="93"/>
      <c r="AV25" s="93"/>
      <c r="AW25" s="93"/>
      <c r="AX25" s="93"/>
      <c r="AY25" s="93"/>
      <c r="AZ25" s="93"/>
      <c r="BA25" s="93"/>
      <c r="BB25" s="93"/>
      <c r="BC25" s="93"/>
      <c r="BD25" s="93"/>
      <c r="BE25" s="93"/>
      <c r="BF25" s="93"/>
      <c r="BG25" s="93"/>
      <c r="BH25" s="93"/>
      <c r="BI25" s="93"/>
    </row>
    <row r="26" spans="1:61">
      <c r="A26" s="93"/>
      <c r="B26" s="295"/>
      <c r="C26" s="296"/>
      <c r="D26" s="297"/>
      <c r="E26" s="297"/>
      <c r="F26" s="178"/>
      <c r="G26" s="179"/>
      <c r="H26" s="179"/>
      <c r="I26" s="179"/>
      <c r="J26" s="179"/>
      <c r="K26" s="179"/>
      <c r="L26" s="179"/>
      <c r="M26" s="179"/>
      <c r="N26" s="179"/>
      <c r="O26" s="179"/>
      <c r="P26" s="179"/>
      <c r="Q26" s="179"/>
      <c r="R26" s="179"/>
      <c r="S26" s="179"/>
      <c r="T26" s="179"/>
      <c r="U26" s="179"/>
      <c r="V26" s="179"/>
      <c r="W26" s="179"/>
      <c r="X26" s="179"/>
      <c r="Y26" s="180"/>
      <c r="Z26" s="123"/>
      <c r="AA26" s="123"/>
      <c r="AB26" s="116" t="s">
        <v>432</v>
      </c>
      <c r="AC26" s="116"/>
      <c r="AD26" s="123"/>
      <c r="AE26" s="123"/>
      <c r="AF26" s="124" t="s">
        <v>830</v>
      </c>
      <c r="AG26" s="125"/>
      <c r="AH26" s="149" t="s">
        <v>448</v>
      </c>
      <c r="AI26" s="150"/>
      <c r="AJ26" s="150"/>
      <c r="AK26" s="150"/>
      <c r="AL26" s="151"/>
      <c r="AM26" s="93"/>
      <c r="AN26" s="93"/>
      <c r="AO26" s="93"/>
      <c r="AP26" s="93"/>
      <c r="AQ26" s="93"/>
      <c r="AR26" s="93"/>
      <c r="AS26" s="93"/>
      <c r="AT26" s="93"/>
      <c r="AU26" s="93"/>
      <c r="AV26" s="93"/>
      <c r="AW26" s="93"/>
      <c r="AX26" s="93"/>
      <c r="AY26" s="93"/>
      <c r="AZ26" s="93"/>
      <c r="BA26" s="93"/>
      <c r="BB26" s="93"/>
      <c r="BC26" s="93"/>
      <c r="BD26" s="93"/>
      <c r="BE26" s="93"/>
      <c r="BF26" s="93"/>
      <c r="BG26" s="93"/>
      <c r="BH26" s="93"/>
      <c r="BI26" s="93"/>
    </row>
    <row r="27" spans="1:61" ht="13.15" customHeight="1">
      <c r="A27" s="93"/>
      <c r="B27" s="295" t="s">
        <v>948</v>
      </c>
      <c r="C27" s="296"/>
      <c r="D27" s="297"/>
      <c r="E27" s="297"/>
      <c r="F27" s="226"/>
      <c r="G27" s="227"/>
      <c r="H27" s="227"/>
      <c r="I27" s="227"/>
      <c r="J27" s="227"/>
      <c r="K27" s="227"/>
      <c r="L27" s="227"/>
      <c r="M27" s="227"/>
      <c r="N27" s="227"/>
      <c r="O27" s="227"/>
      <c r="P27" s="227"/>
      <c r="Q27" s="227"/>
      <c r="R27" s="227"/>
      <c r="S27" s="227"/>
      <c r="T27" s="227"/>
      <c r="U27" s="227"/>
      <c r="V27" s="227"/>
      <c r="W27" s="227"/>
      <c r="X27" s="227"/>
      <c r="Y27" s="228"/>
      <c r="Z27" s="123"/>
      <c r="AA27" s="123"/>
      <c r="AB27" s="116" t="s">
        <v>432</v>
      </c>
      <c r="AC27" s="116"/>
      <c r="AD27" s="123"/>
      <c r="AE27" s="123"/>
      <c r="AF27" s="124" t="s">
        <v>830</v>
      </c>
      <c r="AG27" s="125"/>
      <c r="AH27" s="149" t="s">
        <v>448</v>
      </c>
      <c r="AI27" s="150"/>
      <c r="AJ27" s="150"/>
      <c r="AK27" s="150"/>
      <c r="AL27" s="151"/>
      <c r="AM27" s="93"/>
      <c r="AN27" s="93"/>
      <c r="AO27" s="93"/>
      <c r="AP27" s="93"/>
      <c r="AQ27" s="93"/>
      <c r="AR27" s="93"/>
      <c r="AS27" s="93"/>
      <c r="AT27" s="93"/>
      <c r="AU27" s="93"/>
      <c r="AV27" s="93"/>
      <c r="AW27" s="93"/>
      <c r="AX27" s="93"/>
      <c r="AY27" s="93"/>
      <c r="AZ27" s="93"/>
      <c r="BA27" s="93"/>
      <c r="BB27" s="93"/>
      <c r="BC27" s="93"/>
      <c r="BD27" s="93"/>
      <c r="BE27" s="93"/>
      <c r="BF27" s="93"/>
      <c r="BG27" s="93"/>
      <c r="BH27" s="93"/>
      <c r="BI27" s="93"/>
    </row>
    <row r="28" spans="1:61">
      <c r="A28" s="93"/>
      <c r="B28" s="295"/>
      <c r="C28" s="296"/>
      <c r="D28" s="297"/>
      <c r="E28" s="297"/>
      <c r="F28" s="178"/>
      <c r="G28" s="179"/>
      <c r="H28" s="179"/>
      <c r="I28" s="179"/>
      <c r="J28" s="179"/>
      <c r="K28" s="179"/>
      <c r="L28" s="179"/>
      <c r="M28" s="179"/>
      <c r="N28" s="179"/>
      <c r="O28" s="179"/>
      <c r="P28" s="179"/>
      <c r="Q28" s="179"/>
      <c r="R28" s="179"/>
      <c r="S28" s="179"/>
      <c r="T28" s="179"/>
      <c r="U28" s="179"/>
      <c r="V28" s="179"/>
      <c r="W28" s="179"/>
      <c r="X28" s="179"/>
      <c r="Y28" s="180"/>
      <c r="Z28" s="123"/>
      <c r="AA28" s="123"/>
      <c r="AB28" s="116" t="s">
        <v>432</v>
      </c>
      <c r="AC28" s="116"/>
      <c r="AD28" s="123"/>
      <c r="AE28" s="123"/>
      <c r="AF28" s="124" t="s">
        <v>830</v>
      </c>
      <c r="AG28" s="125"/>
      <c r="AH28" s="149" t="s">
        <v>448</v>
      </c>
      <c r="AI28" s="150"/>
      <c r="AJ28" s="150"/>
      <c r="AK28" s="150"/>
      <c r="AL28" s="151"/>
      <c r="AM28" s="93"/>
      <c r="AN28" s="93"/>
      <c r="AO28" s="93"/>
      <c r="AP28" s="93"/>
      <c r="AQ28" s="93"/>
      <c r="AR28" s="93"/>
      <c r="AS28" s="93"/>
      <c r="AT28" s="93"/>
      <c r="AU28" s="93"/>
      <c r="AV28" s="93"/>
      <c r="AW28" s="93"/>
      <c r="AX28" s="93"/>
      <c r="AY28" s="93"/>
      <c r="AZ28" s="93"/>
      <c r="BA28" s="93"/>
      <c r="BB28" s="93"/>
      <c r="BC28" s="93"/>
      <c r="BD28" s="93"/>
      <c r="BE28" s="93"/>
      <c r="BF28" s="93"/>
      <c r="BG28" s="93"/>
      <c r="BH28" s="93"/>
      <c r="BI28" s="93"/>
    </row>
    <row r="29" spans="1:61" ht="27.4" customHeight="1">
      <c r="A29" s="93"/>
      <c r="B29" s="181" t="s">
        <v>454</v>
      </c>
      <c r="C29" s="185"/>
      <c r="D29" s="186"/>
      <c r="E29" s="186"/>
      <c r="F29" s="226"/>
      <c r="G29" s="227"/>
      <c r="H29" s="227"/>
      <c r="I29" s="227"/>
      <c r="J29" s="227"/>
      <c r="K29" s="227"/>
      <c r="L29" s="227"/>
      <c r="M29" s="227"/>
      <c r="N29" s="227"/>
      <c r="O29" s="227"/>
      <c r="P29" s="227"/>
      <c r="Q29" s="227"/>
      <c r="R29" s="227"/>
      <c r="S29" s="227"/>
      <c r="T29" s="227"/>
      <c r="U29" s="227"/>
      <c r="V29" s="227"/>
      <c r="W29" s="227"/>
      <c r="X29" s="227"/>
      <c r="Y29" s="228"/>
      <c r="Z29" s="123"/>
      <c r="AA29" s="123"/>
      <c r="AB29" s="116" t="s">
        <v>432</v>
      </c>
      <c r="AC29" s="116"/>
      <c r="AD29" s="123"/>
      <c r="AE29" s="123"/>
      <c r="AF29" s="124" t="s">
        <v>830</v>
      </c>
      <c r="AG29" s="125"/>
      <c r="AH29" s="149" t="s">
        <v>448</v>
      </c>
      <c r="AI29" s="150"/>
      <c r="AJ29" s="150"/>
      <c r="AK29" s="150"/>
      <c r="AL29" s="151"/>
      <c r="AM29" s="93"/>
      <c r="AN29" s="93"/>
      <c r="AO29" s="93"/>
      <c r="AP29" s="93"/>
      <c r="AQ29" s="93"/>
      <c r="AR29" s="93"/>
      <c r="AS29" s="93"/>
      <c r="AT29" s="93"/>
      <c r="AU29" s="93"/>
      <c r="AV29" s="93"/>
      <c r="AW29" s="93"/>
      <c r="AX29" s="93"/>
      <c r="AY29" s="93"/>
      <c r="AZ29" s="93"/>
      <c r="BA29" s="93"/>
      <c r="BB29" s="93"/>
      <c r="BC29" s="93"/>
      <c r="BD29" s="93"/>
      <c r="BE29" s="93"/>
      <c r="BF29" s="93"/>
      <c r="BG29" s="93"/>
      <c r="BH29" s="93"/>
      <c r="BI29" s="93"/>
    </row>
    <row r="30" spans="1:61" ht="27.4" customHeight="1">
      <c r="A30" s="93"/>
      <c r="B30" s="187"/>
      <c r="C30" s="188"/>
      <c r="D30" s="186"/>
      <c r="E30" s="186"/>
      <c r="F30" s="247"/>
      <c r="G30" s="248"/>
      <c r="H30" s="248"/>
      <c r="I30" s="248"/>
      <c r="J30" s="248"/>
      <c r="K30" s="248"/>
      <c r="L30" s="248"/>
      <c r="M30" s="248"/>
      <c r="N30" s="248"/>
      <c r="O30" s="248"/>
      <c r="P30" s="248"/>
      <c r="Q30" s="248"/>
      <c r="R30" s="248"/>
      <c r="S30" s="248"/>
      <c r="T30" s="248"/>
      <c r="U30" s="248"/>
      <c r="V30" s="248"/>
      <c r="W30" s="248"/>
      <c r="X30" s="248"/>
      <c r="Y30" s="249"/>
      <c r="Z30" s="123"/>
      <c r="AA30" s="123"/>
      <c r="AB30" s="116" t="s">
        <v>432</v>
      </c>
      <c r="AC30" s="116"/>
      <c r="AD30" s="123"/>
      <c r="AE30" s="123"/>
      <c r="AF30" s="124" t="s">
        <v>830</v>
      </c>
      <c r="AG30" s="125"/>
      <c r="AH30" s="149" t="s">
        <v>448</v>
      </c>
      <c r="AI30" s="150"/>
      <c r="AJ30" s="150"/>
      <c r="AK30" s="150"/>
      <c r="AL30" s="151"/>
      <c r="AM30" s="93"/>
      <c r="AN30" s="93"/>
      <c r="AO30" s="93"/>
      <c r="AP30" s="93"/>
      <c r="AQ30" s="93"/>
      <c r="AR30" s="93"/>
      <c r="AS30" s="93"/>
      <c r="AT30" s="93"/>
      <c r="AU30" s="93"/>
      <c r="AV30" s="93"/>
      <c r="AW30" s="93"/>
      <c r="AX30" s="93"/>
      <c r="AY30" s="93"/>
      <c r="AZ30" s="93"/>
      <c r="BA30" s="93"/>
      <c r="BB30" s="93"/>
      <c r="BC30" s="93"/>
      <c r="BD30" s="93"/>
      <c r="BE30" s="93"/>
      <c r="BF30" s="93"/>
      <c r="BG30" s="93"/>
      <c r="BH30" s="93"/>
      <c r="BI30" s="93"/>
    </row>
    <row r="31" spans="1:61" ht="27.4" customHeight="1">
      <c r="A31" s="93"/>
      <c r="B31" s="181" t="s">
        <v>455</v>
      </c>
      <c r="C31" s="185"/>
      <c r="D31" s="186"/>
      <c r="E31" s="186"/>
      <c r="F31" s="226"/>
      <c r="G31" s="227"/>
      <c r="H31" s="227"/>
      <c r="I31" s="227"/>
      <c r="J31" s="227"/>
      <c r="K31" s="227"/>
      <c r="L31" s="227"/>
      <c r="M31" s="227"/>
      <c r="N31" s="227"/>
      <c r="O31" s="227"/>
      <c r="P31" s="227"/>
      <c r="Q31" s="227"/>
      <c r="R31" s="227"/>
      <c r="S31" s="227"/>
      <c r="T31" s="227"/>
      <c r="U31" s="227"/>
      <c r="V31" s="227"/>
      <c r="W31" s="227"/>
      <c r="X31" s="227"/>
      <c r="Y31" s="228"/>
      <c r="Z31" s="123"/>
      <c r="AA31" s="123"/>
      <c r="AB31" s="116" t="s">
        <v>432</v>
      </c>
      <c r="AC31" s="116"/>
      <c r="AD31" s="123"/>
      <c r="AE31" s="123"/>
      <c r="AF31" s="124" t="s">
        <v>830</v>
      </c>
      <c r="AG31" s="125"/>
      <c r="AH31" s="149" t="s">
        <v>448</v>
      </c>
      <c r="AI31" s="150"/>
      <c r="AJ31" s="150"/>
      <c r="AK31" s="150"/>
      <c r="AL31" s="151"/>
      <c r="AM31" s="93"/>
      <c r="AN31" s="93"/>
      <c r="AO31" s="93"/>
      <c r="AP31" s="93"/>
      <c r="AQ31" s="93"/>
      <c r="AR31" s="93"/>
      <c r="AS31" s="93"/>
      <c r="AT31" s="93"/>
      <c r="AU31" s="93"/>
      <c r="AV31" s="93"/>
      <c r="AW31" s="93"/>
      <c r="AX31" s="93"/>
      <c r="AY31" s="93"/>
      <c r="AZ31" s="93"/>
      <c r="BA31" s="93"/>
      <c r="BB31" s="93"/>
      <c r="BC31" s="93"/>
      <c r="BD31" s="93"/>
      <c r="BE31" s="93"/>
      <c r="BF31" s="93"/>
      <c r="BG31" s="93"/>
      <c r="BH31" s="93"/>
      <c r="BI31" s="93"/>
    </row>
    <row r="32" spans="1:61" ht="27.4" customHeight="1">
      <c r="A32" s="93"/>
      <c r="B32" s="187"/>
      <c r="C32" s="188"/>
      <c r="D32" s="186"/>
      <c r="E32" s="186"/>
      <c r="F32" s="247"/>
      <c r="G32" s="248"/>
      <c r="H32" s="248"/>
      <c r="I32" s="248"/>
      <c r="J32" s="248"/>
      <c r="K32" s="248"/>
      <c r="L32" s="248"/>
      <c r="M32" s="248"/>
      <c r="N32" s="248"/>
      <c r="O32" s="248"/>
      <c r="P32" s="248"/>
      <c r="Q32" s="248"/>
      <c r="R32" s="248"/>
      <c r="S32" s="248"/>
      <c r="T32" s="248"/>
      <c r="U32" s="248"/>
      <c r="V32" s="248"/>
      <c r="W32" s="248"/>
      <c r="X32" s="248"/>
      <c r="Y32" s="249"/>
      <c r="Z32" s="123"/>
      <c r="AA32" s="123"/>
      <c r="AB32" s="116" t="s">
        <v>432</v>
      </c>
      <c r="AC32" s="116"/>
      <c r="AD32" s="123"/>
      <c r="AE32" s="123"/>
      <c r="AF32" s="124" t="s">
        <v>830</v>
      </c>
      <c r="AG32" s="125"/>
      <c r="AH32" s="189" t="s">
        <v>448</v>
      </c>
      <c r="AI32" s="190"/>
      <c r="AJ32" s="190"/>
      <c r="AK32" s="190"/>
      <c r="AL32" s="191"/>
      <c r="AM32" s="93"/>
      <c r="AN32" s="93"/>
      <c r="AO32" s="93"/>
      <c r="AP32" s="93"/>
      <c r="AQ32" s="93"/>
      <c r="AR32" s="93"/>
      <c r="AS32" s="93"/>
      <c r="AT32" s="93"/>
      <c r="AU32" s="93"/>
      <c r="AV32" s="93"/>
      <c r="AW32" s="93"/>
      <c r="AX32" s="93"/>
      <c r="AY32" s="93"/>
      <c r="AZ32" s="93"/>
      <c r="BA32" s="93"/>
      <c r="BB32" s="93"/>
      <c r="BC32" s="93"/>
      <c r="BD32" s="93"/>
      <c r="BE32" s="93"/>
      <c r="BF32" s="93"/>
      <c r="BG32" s="93"/>
      <c r="BH32" s="93"/>
      <c r="BI32" s="93"/>
    </row>
    <row r="33" spans="1:61" ht="13.5" customHeight="1">
      <c r="A33" s="93"/>
      <c r="B33" s="181" t="s">
        <v>456</v>
      </c>
      <c r="C33" s="182"/>
      <c r="D33" s="182"/>
      <c r="E33" s="182"/>
      <c r="F33" s="286" t="s">
        <v>957</v>
      </c>
      <c r="G33" s="268"/>
      <c r="H33" s="268"/>
      <c r="I33" s="268"/>
      <c r="J33" s="268"/>
      <c r="K33" s="268"/>
      <c r="L33" s="268"/>
      <c r="M33" s="289" t="s">
        <v>448</v>
      </c>
      <c r="N33" s="290"/>
      <c r="O33" s="290"/>
      <c r="P33" s="290"/>
      <c r="Q33" s="290"/>
      <c r="R33" s="290"/>
      <c r="S33" s="290"/>
      <c r="T33" s="290"/>
      <c r="U33" s="290"/>
      <c r="V33" s="290"/>
      <c r="W33" s="291"/>
      <c r="X33" s="292" t="s">
        <v>956</v>
      </c>
      <c r="Y33" s="293"/>
      <c r="Z33" s="293"/>
      <c r="AA33" s="293"/>
      <c r="AB33" s="293"/>
      <c r="AC33" s="293"/>
      <c r="AD33" s="293"/>
      <c r="AE33" s="293"/>
      <c r="AF33" s="294"/>
      <c r="AG33" s="287" t="s">
        <v>448</v>
      </c>
      <c r="AH33" s="287"/>
      <c r="AI33" s="287"/>
      <c r="AJ33" s="287"/>
      <c r="AK33" s="287"/>
      <c r="AL33" s="288"/>
      <c r="AM33" s="93"/>
      <c r="AN33" s="93"/>
      <c r="AO33" s="93"/>
      <c r="AP33" s="93"/>
      <c r="AQ33" s="93"/>
      <c r="AR33" s="93"/>
      <c r="AS33" s="93"/>
      <c r="AT33" s="93"/>
      <c r="AU33" s="93"/>
      <c r="AV33" s="93"/>
      <c r="AW33" s="93"/>
      <c r="AX33" s="93"/>
      <c r="AY33" s="93"/>
      <c r="AZ33" s="93"/>
      <c r="BA33" s="93"/>
      <c r="BB33" s="93"/>
      <c r="BC33" s="93"/>
      <c r="BD33" s="93"/>
      <c r="BE33" s="93"/>
      <c r="BF33" s="93"/>
      <c r="BG33" s="93"/>
      <c r="BH33" s="93"/>
      <c r="BI33" s="93"/>
    </row>
    <row r="34" spans="1:61">
      <c r="A34" s="93"/>
      <c r="B34" s="181"/>
      <c r="C34" s="182"/>
      <c r="D34" s="182"/>
      <c r="E34" s="182"/>
      <c r="F34" s="126" t="s">
        <v>955</v>
      </c>
      <c r="G34" s="126"/>
      <c r="H34" s="126"/>
      <c r="I34" s="126"/>
      <c r="J34" s="126"/>
      <c r="K34" s="126"/>
      <c r="L34" s="126"/>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9"/>
      <c r="AM34" s="93"/>
      <c r="AN34" s="93"/>
      <c r="AO34" s="93"/>
      <c r="AP34" s="93"/>
      <c r="AQ34" s="93"/>
      <c r="AR34" s="93"/>
      <c r="AS34" s="93"/>
      <c r="AT34" s="93"/>
      <c r="AU34" s="93"/>
      <c r="AV34" s="93"/>
      <c r="AW34" s="93"/>
      <c r="AX34" s="93"/>
      <c r="AY34" s="93"/>
      <c r="AZ34" s="93"/>
      <c r="BA34" s="93"/>
      <c r="BB34" s="93"/>
      <c r="BC34" s="93"/>
      <c r="BD34" s="93"/>
      <c r="BE34" s="93"/>
      <c r="BF34" s="93"/>
      <c r="BG34" s="93"/>
      <c r="BH34" s="93"/>
      <c r="BI34" s="93"/>
    </row>
    <row r="35" spans="1:61" ht="14.65" customHeight="1" thickBot="1">
      <c r="A35" s="93"/>
      <c r="B35" s="183"/>
      <c r="C35" s="184"/>
      <c r="D35" s="184"/>
      <c r="E35" s="184"/>
      <c r="F35" s="160" t="s">
        <v>457</v>
      </c>
      <c r="G35" s="160"/>
      <c r="H35" s="160"/>
      <c r="I35" s="160"/>
      <c r="J35" s="160"/>
      <c r="K35" s="160"/>
      <c r="L35" s="160"/>
      <c r="M35" s="161"/>
      <c r="N35" s="161"/>
      <c r="O35" s="196" t="s">
        <v>432</v>
      </c>
      <c r="P35" s="196"/>
      <c r="Q35" s="161"/>
      <c r="R35" s="161"/>
      <c r="S35" s="195" t="s">
        <v>433</v>
      </c>
      <c r="T35" s="195"/>
      <c r="U35" s="161"/>
      <c r="V35" s="161"/>
      <c r="W35" s="155" t="s">
        <v>441</v>
      </c>
      <c r="X35" s="156"/>
      <c r="Y35" s="157"/>
      <c r="Z35" s="158"/>
      <c r="AA35" s="158"/>
      <c r="AB35" s="158"/>
      <c r="AC35" s="158"/>
      <c r="AD35" s="158"/>
      <c r="AE35" s="158"/>
      <c r="AF35" s="158"/>
      <c r="AG35" s="158"/>
      <c r="AH35" s="158"/>
      <c r="AI35" s="158"/>
      <c r="AJ35" s="158"/>
      <c r="AK35" s="158"/>
      <c r="AL35" s="159"/>
      <c r="AM35" s="102"/>
      <c r="AN35" s="93"/>
      <c r="AO35" s="93"/>
      <c r="AP35" s="93"/>
      <c r="AQ35" s="93"/>
      <c r="AR35" s="93"/>
      <c r="AS35" s="93"/>
      <c r="AT35" s="93"/>
      <c r="AU35" s="93"/>
      <c r="AV35" s="93"/>
      <c r="AW35" s="93"/>
      <c r="AX35" s="93"/>
      <c r="AY35" s="93"/>
      <c r="AZ35" s="93"/>
      <c r="BA35" s="93"/>
      <c r="BB35" s="93"/>
      <c r="BC35" s="93"/>
      <c r="BD35" s="93"/>
      <c r="BE35" s="93"/>
      <c r="BF35" s="93"/>
      <c r="BG35" s="93"/>
      <c r="BH35" s="93"/>
      <c r="BI35" s="93"/>
    </row>
    <row r="36" spans="1:61" ht="4.5" customHeight="1">
      <c r="A36" s="93"/>
      <c r="B36" s="100"/>
      <c r="C36" s="100"/>
      <c r="D36" s="100"/>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98"/>
      <c r="AD36" s="98"/>
      <c r="AE36" s="98"/>
      <c r="AF36" s="98"/>
      <c r="AG36" s="98"/>
      <c r="AH36" s="98"/>
      <c r="AI36" s="98"/>
      <c r="AJ36" s="100"/>
      <c r="AK36" s="100"/>
      <c r="AL36" s="100"/>
      <c r="AM36" s="93"/>
      <c r="AN36" s="93"/>
      <c r="AO36" s="93"/>
      <c r="AP36" s="93"/>
      <c r="AQ36" s="93"/>
      <c r="AR36" s="93"/>
      <c r="AS36" s="93"/>
      <c r="AT36" s="93"/>
      <c r="AU36" s="93"/>
      <c r="AV36" s="93"/>
      <c r="AW36" s="93"/>
      <c r="AX36" s="93"/>
      <c r="AY36" s="93"/>
      <c r="AZ36" s="93"/>
      <c r="BA36" s="93"/>
      <c r="BB36" s="93"/>
      <c r="BC36" s="93"/>
      <c r="BD36" s="93"/>
      <c r="BE36" s="93"/>
      <c r="BF36" s="93"/>
      <c r="BG36" s="93"/>
      <c r="BH36" s="93"/>
      <c r="BI36" s="93"/>
    </row>
    <row r="37" spans="1:61" ht="28.5" customHeight="1">
      <c r="A37" s="93"/>
      <c r="B37" s="162" t="s">
        <v>468</v>
      </c>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93"/>
      <c r="AN37" s="93"/>
      <c r="AO37" s="93"/>
      <c r="AP37" s="93"/>
      <c r="AQ37" s="93"/>
      <c r="AR37" s="93"/>
      <c r="AS37" s="93"/>
      <c r="AT37" s="93"/>
      <c r="AU37" s="93"/>
      <c r="AV37" s="93"/>
      <c r="AW37" s="93"/>
      <c r="AX37" s="93"/>
      <c r="AY37" s="93"/>
      <c r="AZ37" s="93"/>
      <c r="BA37" s="93"/>
      <c r="BB37" s="93"/>
      <c r="BC37" s="93"/>
      <c r="BD37" s="93"/>
      <c r="BE37" s="93"/>
      <c r="BF37" s="93"/>
      <c r="BG37" s="93"/>
      <c r="BH37" s="93"/>
      <c r="BI37" s="93"/>
    </row>
    <row r="38" spans="1:61" ht="23.65" customHeight="1">
      <c r="A38" s="93"/>
      <c r="B38" s="163" t="s">
        <v>469</v>
      </c>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93"/>
      <c r="AN38" s="93"/>
      <c r="AO38" s="93"/>
      <c r="AP38" s="93"/>
      <c r="AQ38" s="93"/>
      <c r="AR38" s="93"/>
      <c r="AS38" s="93"/>
      <c r="AT38" s="93"/>
      <c r="AU38" s="93"/>
      <c r="AV38" s="93"/>
      <c r="AW38" s="93"/>
      <c r="AX38" s="93"/>
      <c r="AY38" s="93"/>
      <c r="AZ38" s="93"/>
      <c r="BA38" s="93"/>
      <c r="BB38" s="93"/>
      <c r="BC38" s="93"/>
      <c r="BD38" s="93"/>
      <c r="BE38" s="93"/>
      <c r="BF38" s="93"/>
      <c r="BG38" s="93"/>
      <c r="BH38" s="93"/>
      <c r="BI38" s="93"/>
    </row>
    <row r="39" spans="1:61" ht="13.5" thickBot="1">
      <c r="A39" s="93"/>
      <c r="B39" s="164" t="s">
        <v>958</v>
      </c>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93"/>
      <c r="AN39" s="93"/>
      <c r="AO39" s="93"/>
      <c r="AP39" s="93"/>
      <c r="AQ39" s="93"/>
      <c r="AR39" s="93"/>
      <c r="AS39" s="93"/>
      <c r="AT39" s="93"/>
      <c r="AU39" s="93"/>
      <c r="AV39" s="93"/>
      <c r="AW39" s="93"/>
      <c r="AX39" s="93"/>
      <c r="AY39" s="93"/>
      <c r="AZ39" s="93"/>
      <c r="BA39" s="93"/>
      <c r="BB39" s="93"/>
      <c r="BC39" s="93"/>
      <c r="BD39" s="93"/>
      <c r="BE39" s="93"/>
      <c r="BF39" s="93"/>
      <c r="BG39" s="93"/>
      <c r="BH39" s="93"/>
      <c r="BI39" s="93"/>
    </row>
    <row r="40" spans="1:61" ht="14.25" customHeight="1">
      <c r="A40" s="93"/>
      <c r="B40" s="165" t="s">
        <v>470</v>
      </c>
      <c r="C40" s="166"/>
      <c r="D40" s="166"/>
      <c r="E40" s="166"/>
      <c r="F40" s="166"/>
      <c r="G40" s="166"/>
      <c r="H40" s="166"/>
      <c r="I40" s="167"/>
      <c r="J40" s="29"/>
      <c r="K40" s="168" t="s">
        <v>471</v>
      </c>
      <c r="L40" s="166"/>
      <c r="M40" s="166"/>
      <c r="N40" s="166"/>
      <c r="O40" s="166"/>
      <c r="P40" s="166"/>
      <c r="Q40" s="166"/>
      <c r="R40" s="169"/>
      <c r="S40" s="23" t="s">
        <v>960</v>
      </c>
      <c r="T40" s="25"/>
      <c r="U40" s="25"/>
      <c r="V40" s="25"/>
      <c r="W40" s="25"/>
      <c r="X40" s="25"/>
      <c r="Y40" s="25"/>
      <c r="Z40" s="25"/>
      <c r="AA40" s="25"/>
      <c r="AB40" s="25"/>
      <c r="AC40" s="25"/>
      <c r="AD40" s="25"/>
      <c r="AE40" s="25"/>
      <c r="AF40" s="25"/>
      <c r="AG40" s="25"/>
      <c r="AH40" s="26"/>
      <c r="AI40" s="170" t="s">
        <v>959</v>
      </c>
      <c r="AJ40" s="171"/>
      <c r="AK40" s="171"/>
      <c r="AL40" s="172"/>
      <c r="AM40" s="93"/>
      <c r="AN40" s="93"/>
      <c r="AO40" s="93"/>
      <c r="AP40" s="93"/>
      <c r="AQ40" s="93"/>
      <c r="AR40" s="93"/>
      <c r="AS40" s="93"/>
      <c r="AT40" s="93"/>
      <c r="AU40" s="93"/>
      <c r="AV40" s="93"/>
      <c r="AW40" s="93"/>
      <c r="AX40" s="93"/>
      <c r="AY40" s="93"/>
      <c r="AZ40" s="93"/>
      <c r="BA40" s="93"/>
      <c r="BB40" s="93"/>
      <c r="BC40" s="93"/>
      <c r="BD40" s="93"/>
      <c r="BE40" s="93"/>
      <c r="BF40" s="93"/>
      <c r="BG40" s="93"/>
      <c r="BH40" s="93"/>
      <c r="BI40" s="93"/>
    </row>
    <row r="41" spans="1:61" ht="14.25" customHeight="1">
      <c r="A41" s="93"/>
      <c r="B41" s="114"/>
      <c r="C41" s="115"/>
      <c r="D41" s="116" t="s">
        <v>432</v>
      </c>
      <c r="E41" s="116"/>
      <c r="F41" s="115"/>
      <c r="G41" s="115"/>
      <c r="H41" s="117" t="s">
        <v>441</v>
      </c>
      <c r="I41" s="117"/>
      <c r="J41" s="118" t="s">
        <v>434</v>
      </c>
      <c r="K41" s="119" t="s">
        <v>448</v>
      </c>
      <c r="L41" s="119"/>
      <c r="M41" s="119"/>
      <c r="N41" s="119"/>
      <c r="O41" s="119"/>
      <c r="P41" s="119"/>
      <c r="Q41" s="119"/>
      <c r="R41" s="119"/>
      <c r="S41" s="120"/>
      <c r="T41" s="120"/>
      <c r="U41" s="120"/>
      <c r="V41" s="120"/>
      <c r="W41" s="120"/>
      <c r="X41" s="120"/>
      <c r="Y41" s="120"/>
      <c r="Z41" s="120"/>
      <c r="AA41" s="120"/>
      <c r="AB41" s="120"/>
      <c r="AC41" s="120"/>
      <c r="AD41" s="120"/>
      <c r="AE41" s="120"/>
      <c r="AF41" s="120"/>
      <c r="AG41" s="120"/>
      <c r="AH41" s="120"/>
      <c r="AI41" s="121" t="s">
        <v>448</v>
      </c>
      <c r="AJ41" s="121"/>
      <c r="AK41" s="121"/>
      <c r="AL41" s="122"/>
      <c r="AM41" s="93"/>
      <c r="AN41" s="93"/>
      <c r="AO41" s="93"/>
      <c r="AP41" s="93"/>
      <c r="AQ41" s="93"/>
      <c r="AR41" s="93"/>
      <c r="AS41" s="93"/>
      <c r="AT41" s="93"/>
      <c r="AU41" s="93"/>
      <c r="AV41" s="93"/>
      <c r="AW41" s="93"/>
      <c r="AX41" s="93"/>
      <c r="AY41" s="93"/>
      <c r="AZ41" s="93"/>
      <c r="BA41" s="93"/>
      <c r="BB41" s="93"/>
      <c r="BC41" s="93"/>
      <c r="BD41" s="93"/>
      <c r="BE41" s="93"/>
      <c r="BF41" s="93"/>
      <c r="BG41" s="93"/>
      <c r="BH41" s="93"/>
      <c r="BI41" s="93"/>
    </row>
    <row r="42" spans="1:61">
      <c r="A42" s="93"/>
      <c r="B42" s="114"/>
      <c r="C42" s="115"/>
      <c r="D42" s="116"/>
      <c r="E42" s="116"/>
      <c r="F42" s="115"/>
      <c r="G42" s="115"/>
      <c r="H42" s="117"/>
      <c r="I42" s="117"/>
      <c r="J42" s="118"/>
      <c r="K42" s="123"/>
      <c r="L42" s="123"/>
      <c r="M42" s="116" t="s">
        <v>432</v>
      </c>
      <c r="N42" s="116"/>
      <c r="O42" s="123"/>
      <c r="P42" s="123"/>
      <c r="Q42" s="124" t="s">
        <v>830</v>
      </c>
      <c r="R42" s="125"/>
      <c r="S42" s="120"/>
      <c r="T42" s="120"/>
      <c r="U42" s="120"/>
      <c r="V42" s="120"/>
      <c r="W42" s="120"/>
      <c r="X42" s="120"/>
      <c r="Y42" s="120"/>
      <c r="Z42" s="120"/>
      <c r="AA42" s="120"/>
      <c r="AB42" s="120"/>
      <c r="AC42" s="120"/>
      <c r="AD42" s="120"/>
      <c r="AE42" s="120"/>
      <c r="AF42" s="120"/>
      <c r="AG42" s="120"/>
      <c r="AH42" s="120"/>
      <c r="AI42" s="121"/>
      <c r="AJ42" s="121"/>
      <c r="AK42" s="121"/>
      <c r="AL42" s="122"/>
      <c r="AM42" s="93"/>
      <c r="AN42" s="93"/>
      <c r="AO42" s="93"/>
      <c r="AP42" s="93"/>
      <c r="AQ42" s="93"/>
      <c r="AR42" s="93"/>
      <c r="AS42" s="93"/>
      <c r="AT42" s="93"/>
      <c r="AU42" s="93"/>
      <c r="AV42" s="93"/>
      <c r="AW42" s="93"/>
      <c r="AX42" s="93"/>
      <c r="AY42" s="93"/>
      <c r="AZ42" s="93"/>
      <c r="BA42" s="93"/>
      <c r="BB42" s="93"/>
      <c r="BC42" s="93"/>
      <c r="BD42" s="93"/>
      <c r="BE42" s="93"/>
      <c r="BF42" s="93"/>
      <c r="BG42" s="93"/>
      <c r="BH42" s="93"/>
      <c r="BI42" s="93"/>
    </row>
    <row r="43" spans="1:61" ht="14.25" customHeight="1">
      <c r="A43" s="93"/>
      <c r="B43" s="114"/>
      <c r="C43" s="115"/>
      <c r="D43" s="116" t="s">
        <v>432</v>
      </c>
      <c r="E43" s="116"/>
      <c r="F43" s="115"/>
      <c r="G43" s="115"/>
      <c r="H43" s="117" t="s">
        <v>441</v>
      </c>
      <c r="I43" s="117"/>
      <c r="J43" s="118" t="s">
        <v>434</v>
      </c>
      <c r="K43" s="119" t="s">
        <v>448</v>
      </c>
      <c r="L43" s="119"/>
      <c r="M43" s="119"/>
      <c r="N43" s="119"/>
      <c r="O43" s="119"/>
      <c r="P43" s="119"/>
      <c r="Q43" s="119"/>
      <c r="R43" s="119"/>
      <c r="S43" s="120"/>
      <c r="T43" s="120"/>
      <c r="U43" s="120"/>
      <c r="V43" s="120"/>
      <c r="W43" s="120"/>
      <c r="X43" s="120"/>
      <c r="Y43" s="120"/>
      <c r="Z43" s="120"/>
      <c r="AA43" s="120"/>
      <c r="AB43" s="120"/>
      <c r="AC43" s="120"/>
      <c r="AD43" s="120"/>
      <c r="AE43" s="120"/>
      <c r="AF43" s="120"/>
      <c r="AG43" s="120"/>
      <c r="AH43" s="120"/>
      <c r="AI43" s="121" t="s">
        <v>448</v>
      </c>
      <c r="AJ43" s="121"/>
      <c r="AK43" s="121"/>
      <c r="AL43" s="122"/>
      <c r="AM43" s="93"/>
      <c r="AN43" s="93"/>
      <c r="AO43" s="93"/>
      <c r="AP43" s="93"/>
      <c r="AQ43" s="93"/>
      <c r="AR43" s="93"/>
      <c r="AS43" s="93"/>
      <c r="AT43" s="93"/>
      <c r="AU43" s="93"/>
      <c r="AV43" s="93"/>
      <c r="AW43" s="93"/>
      <c r="AX43" s="93"/>
      <c r="AY43" s="93"/>
      <c r="AZ43" s="93"/>
      <c r="BA43" s="93"/>
      <c r="BB43" s="93"/>
      <c r="BC43" s="93"/>
      <c r="BD43" s="93"/>
      <c r="BE43" s="93"/>
      <c r="BF43" s="93"/>
      <c r="BG43" s="93"/>
      <c r="BH43" s="93"/>
      <c r="BI43" s="93"/>
    </row>
    <row r="44" spans="1:61">
      <c r="A44" s="93"/>
      <c r="B44" s="114"/>
      <c r="C44" s="115"/>
      <c r="D44" s="116"/>
      <c r="E44" s="116"/>
      <c r="F44" s="115"/>
      <c r="G44" s="115"/>
      <c r="H44" s="117"/>
      <c r="I44" s="117"/>
      <c r="J44" s="118"/>
      <c r="K44" s="123"/>
      <c r="L44" s="123"/>
      <c r="M44" s="116" t="s">
        <v>432</v>
      </c>
      <c r="N44" s="116"/>
      <c r="O44" s="123"/>
      <c r="P44" s="123"/>
      <c r="Q44" s="124" t="s">
        <v>830</v>
      </c>
      <c r="R44" s="125"/>
      <c r="S44" s="120"/>
      <c r="T44" s="120"/>
      <c r="U44" s="120"/>
      <c r="V44" s="120"/>
      <c r="W44" s="120"/>
      <c r="X44" s="120"/>
      <c r="Y44" s="120"/>
      <c r="Z44" s="120"/>
      <c r="AA44" s="120"/>
      <c r="AB44" s="120"/>
      <c r="AC44" s="120"/>
      <c r="AD44" s="120"/>
      <c r="AE44" s="120"/>
      <c r="AF44" s="120"/>
      <c r="AG44" s="120"/>
      <c r="AH44" s="120"/>
      <c r="AI44" s="121"/>
      <c r="AJ44" s="121"/>
      <c r="AK44" s="121"/>
      <c r="AL44" s="122"/>
      <c r="AM44" s="93"/>
      <c r="AN44" s="93"/>
      <c r="AO44" s="93"/>
      <c r="AP44" s="93"/>
      <c r="AQ44" s="93"/>
      <c r="AR44" s="93"/>
      <c r="AS44" s="93"/>
      <c r="AT44" s="93"/>
      <c r="AU44" s="93"/>
      <c r="AV44" s="93"/>
      <c r="AW44" s="93"/>
      <c r="AX44" s="93"/>
      <c r="AY44" s="93"/>
      <c r="AZ44" s="93"/>
      <c r="BA44" s="93"/>
      <c r="BB44" s="93"/>
      <c r="BC44" s="93"/>
      <c r="BD44" s="93"/>
      <c r="BE44" s="93"/>
      <c r="BF44" s="93"/>
      <c r="BG44" s="93"/>
      <c r="BH44" s="93"/>
      <c r="BI44" s="93"/>
    </row>
    <row r="45" spans="1:61" ht="14.25" customHeight="1">
      <c r="A45" s="93"/>
      <c r="B45" s="114"/>
      <c r="C45" s="115"/>
      <c r="D45" s="116" t="s">
        <v>432</v>
      </c>
      <c r="E45" s="116"/>
      <c r="F45" s="115"/>
      <c r="G45" s="115"/>
      <c r="H45" s="117" t="s">
        <v>441</v>
      </c>
      <c r="I45" s="117"/>
      <c r="J45" s="118" t="s">
        <v>434</v>
      </c>
      <c r="K45" s="119" t="s">
        <v>448</v>
      </c>
      <c r="L45" s="119"/>
      <c r="M45" s="119"/>
      <c r="N45" s="119"/>
      <c r="O45" s="119"/>
      <c r="P45" s="119"/>
      <c r="Q45" s="119"/>
      <c r="R45" s="119"/>
      <c r="S45" s="120"/>
      <c r="T45" s="120"/>
      <c r="U45" s="120"/>
      <c r="V45" s="120"/>
      <c r="W45" s="120"/>
      <c r="X45" s="120"/>
      <c r="Y45" s="120"/>
      <c r="Z45" s="120"/>
      <c r="AA45" s="120"/>
      <c r="AB45" s="120"/>
      <c r="AC45" s="120"/>
      <c r="AD45" s="120"/>
      <c r="AE45" s="120"/>
      <c r="AF45" s="120"/>
      <c r="AG45" s="120"/>
      <c r="AH45" s="120"/>
      <c r="AI45" s="121" t="s">
        <v>448</v>
      </c>
      <c r="AJ45" s="121"/>
      <c r="AK45" s="121"/>
      <c r="AL45" s="122"/>
      <c r="AM45" s="93"/>
      <c r="AN45" s="93"/>
      <c r="AO45" s="93"/>
      <c r="AP45" s="93"/>
      <c r="AQ45" s="93"/>
      <c r="AR45" s="93"/>
      <c r="AS45" s="93"/>
      <c r="AT45" s="93"/>
      <c r="AU45" s="93"/>
      <c r="AV45" s="93"/>
      <c r="AW45" s="93"/>
      <c r="AX45" s="93"/>
      <c r="AY45" s="93"/>
      <c r="AZ45" s="93"/>
      <c r="BA45" s="93"/>
      <c r="BB45" s="93"/>
      <c r="BC45" s="93"/>
      <c r="BD45" s="93"/>
      <c r="BE45" s="93"/>
      <c r="BF45" s="93"/>
      <c r="BG45" s="93"/>
      <c r="BH45" s="93"/>
      <c r="BI45" s="93"/>
    </row>
    <row r="46" spans="1:61">
      <c r="A46" s="93"/>
      <c r="B46" s="114"/>
      <c r="C46" s="115"/>
      <c r="D46" s="116"/>
      <c r="E46" s="116"/>
      <c r="F46" s="115"/>
      <c r="G46" s="115"/>
      <c r="H46" s="117"/>
      <c r="I46" s="117"/>
      <c r="J46" s="118"/>
      <c r="K46" s="123"/>
      <c r="L46" s="123"/>
      <c r="M46" s="116" t="s">
        <v>432</v>
      </c>
      <c r="N46" s="116"/>
      <c r="O46" s="123"/>
      <c r="P46" s="123"/>
      <c r="Q46" s="124" t="s">
        <v>830</v>
      </c>
      <c r="R46" s="125"/>
      <c r="S46" s="120"/>
      <c r="T46" s="120"/>
      <c r="U46" s="120"/>
      <c r="V46" s="120"/>
      <c r="W46" s="120"/>
      <c r="X46" s="120"/>
      <c r="Y46" s="120"/>
      <c r="Z46" s="120"/>
      <c r="AA46" s="120"/>
      <c r="AB46" s="120"/>
      <c r="AC46" s="120"/>
      <c r="AD46" s="120"/>
      <c r="AE46" s="120"/>
      <c r="AF46" s="120"/>
      <c r="AG46" s="120"/>
      <c r="AH46" s="120"/>
      <c r="AI46" s="121"/>
      <c r="AJ46" s="121"/>
      <c r="AK46" s="121"/>
      <c r="AL46" s="122"/>
      <c r="AM46" s="93"/>
      <c r="AN46" s="93"/>
      <c r="AO46" s="93"/>
      <c r="AP46" s="93"/>
      <c r="AQ46" s="93"/>
      <c r="AR46" s="93"/>
      <c r="AS46" s="93"/>
      <c r="AT46" s="93"/>
      <c r="AU46" s="93"/>
      <c r="AV46" s="93"/>
      <c r="AW46" s="93"/>
      <c r="AX46" s="93"/>
      <c r="AY46" s="93"/>
      <c r="AZ46" s="93"/>
      <c r="BA46" s="93"/>
      <c r="BB46" s="93"/>
      <c r="BC46" s="93"/>
      <c r="BD46" s="93"/>
      <c r="BE46" s="93"/>
      <c r="BF46" s="93"/>
      <c r="BG46" s="93"/>
      <c r="BH46" s="93"/>
      <c r="BI46" s="93"/>
    </row>
    <row r="47" spans="1:61" ht="14.25" customHeight="1">
      <c r="A47" s="93"/>
      <c r="B47" s="114"/>
      <c r="C47" s="115"/>
      <c r="D47" s="116" t="s">
        <v>432</v>
      </c>
      <c r="E47" s="116"/>
      <c r="F47" s="115"/>
      <c r="G47" s="115"/>
      <c r="H47" s="117" t="s">
        <v>441</v>
      </c>
      <c r="I47" s="117"/>
      <c r="J47" s="118" t="s">
        <v>434</v>
      </c>
      <c r="K47" s="119" t="s">
        <v>448</v>
      </c>
      <c r="L47" s="119"/>
      <c r="M47" s="119"/>
      <c r="N47" s="119"/>
      <c r="O47" s="119"/>
      <c r="P47" s="119"/>
      <c r="Q47" s="119"/>
      <c r="R47" s="119"/>
      <c r="S47" s="120"/>
      <c r="T47" s="120"/>
      <c r="U47" s="120"/>
      <c r="V47" s="120"/>
      <c r="W47" s="120"/>
      <c r="X47" s="120"/>
      <c r="Y47" s="120"/>
      <c r="Z47" s="120"/>
      <c r="AA47" s="120"/>
      <c r="AB47" s="120"/>
      <c r="AC47" s="120"/>
      <c r="AD47" s="120"/>
      <c r="AE47" s="120"/>
      <c r="AF47" s="120"/>
      <c r="AG47" s="120"/>
      <c r="AH47" s="120"/>
      <c r="AI47" s="121" t="s">
        <v>448</v>
      </c>
      <c r="AJ47" s="121"/>
      <c r="AK47" s="121"/>
      <c r="AL47" s="122"/>
      <c r="AM47" s="93"/>
      <c r="AN47" s="93"/>
      <c r="AO47" s="93"/>
      <c r="AP47" s="93"/>
      <c r="AQ47" s="93"/>
      <c r="AR47" s="93"/>
      <c r="AS47" s="93"/>
      <c r="AT47" s="93"/>
      <c r="AU47" s="93"/>
      <c r="AV47" s="93"/>
      <c r="AW47" s="93"/>
      <c r="AX47" s="93"/>
      <c r="AY47" s="93"/>
      <c r="AZ47" s="93"/>
      <c r="BA47" s="93"/>
      <c r="BB47" s="93"/>
      <c r="BC47" s="93"/>
      <c r="BD47" s="93"/>
      <c r="BE47" s="93"/>
      <c r="BF47" s="93"/>
      <c r="BG47" s="93"/>
      <c r="BH47" s="93"/>
      <c r="BI47" s="93"/>
    </row>
    <row r="48" spans="1:61">
      <c r="A48" s="93"/>
      <c r="B48" s="114"/>
      <c r="C48" s="115"/>
      <c r="D48" s="116"/>
      <c r="E48" s="116"/>
      <c r="F48" s="115"/>
      <c r="G48" s="115"/>
      <c r="H48" s="117"/>
      <c r="I48" s="117"/>
      <c r="J48" s="118"/>
      <c r="K48" s="123"/>
      <c r="L48" s="123"/>
      <c r="M48" s="116" t="s">
        <v>432</v>
      </c>
      <c r="N48" s="116"/>
      <c r="O48" s="123"/>
      <c r="P48" s="123"/>
      <c r="Q48" s="124" t="s">
        <v>830</v>
      </c>
      <c r="R48" s="125"/>
      <c r="S48" s="120"/>
      <c r="T48" s="120"/>
      <c r="U48" s="120"/>
      <c r="V48" s="120"/>
      <c r="W48" s="120"/>
      <c r="X48" s="120"/>
      <c r="Y48" s="120"/>
      <c r="Z48" s="120"/>
      <c r="AA48" s="120"/>
      <c r="AB48" s="120"/>
      <c r="AC48" s="120"/>
      <c r="AD48" s="120"/>
      <c r="AE48" s="120"/>
      <c r="AF48" s="120"/>
      <c r="AG48" s="120"/>
      <c r="AH48" s="120"/>
      <c r="AI48" s="121"/>
      <c r="AJ48" s="121"/>
      <c r="AK48" s="121"/>
      <c r="AL48" s="122"/>
      <c r="AM48" s="93"/>
      <c r="AN48" s="93"/>
      <c r="AO48" s="93"/>
      <c r="AP48" s="93"/>
      <c r="AQ48" s="93"/>
      <c r="AR48" s="93"/>
      <c r="AS48" s="93"/>
      <c r="AT48" s="93"/>
      <c r="AU48" s="93"/>
      <c r="AV48" s="93"/>
      <c r="AW48" s="93"/>
      <c r="AX48" s="93"/>
      <c r="AY48" s="93"/>
      <c r="AZ48" s="93"/>
      <c r="BA48" s="93"/>
      <c r="BB48" s="93"/>
      <c r="BC48" s="93"/>
      <c r="BD48" s="93"/>
      <c r="BE48" s="93"/>
      <c r="BF48" s="93"/>
      <c r="BG48" s="93"/>
      <c r="BH48" s="93"/>
      <c r="BI48" s="93"/>
    </row>
    <row r="49" spans="1:61" ht="14.25" customHeight="1">
      <c r="A49" s="93"/>
      <c r="B49" s="114"/>
      <c r="C49" s="115"/>
      <c r="D49" s="116" t="s">
        <v>432</v>
      </c>
      <c r="E49" s="116"/>
      <c r="F49" s="115"/>
      <c r="G49" s="115"/>
      <c r="H49" s="117" t="s">
        <v>441</v>
      </c>
      <c r="I49" s="117"/>
      <c r="J49" s="118" t="s">
        <v>434</v>
      </c>
      <c r="K49" s="119" t="s">
        <v>448</v>
      </c>
      <c r="L49" s="119"/>
      <c r="M49" s="119"/>
      <c r="N49" s="119"/>
      <c r="O49" s="119"/>
      <c r="P49" s="119"/>
      <c r="Q49" s="119"/>
      <c r="R49" s="119"/>
      <c r="S49" s="120"/>
      <c r="T49" s="120"/>
      <c r="U49" s="120"/>
      <c r="V49" s="120"/>
      <c r="W49" s="120"/>
      <c r="X49" s="120"/>
      <c r="Y49" s="120"/>
      <c r="Z49" s="120"/>
      <c r="AA49" s="120"/>
      <c r="AB49" s="120"/>
      <c r="AC49" s="120"/>
      <c r="AD49" s="120"/>
      <c r="AE49" s="120"/>
      <c r="AF49" s="120"/>
      <c r="AG49" s="120"/>
      <c r="AH49" s="120"/>
      <c r="AI49" s="121" t="s">
        <v>448</v>
      </c>
      <c r="AJ49" s="121"/>
      <c r="AK49" s="121"/>
      <c r="AL49" s="122"/>
      <c r="AM49" s="93"/>
      <c r="AN49" s="93"/>
      <c r="AO49" s="93"/>
      <c r="AP49" s="93"/>
      <c r="AQ49" s="93"/>
      <c r="AR49" s="93"/>
      <c r="AS49" s="93"/>
      <c r="AT49" s="93"/>
      <c r="AU49" s="93"/>
      <c r="AV49" s="93"/>
      <c r="AW49" s="93"/>
      <c r="AX49" s="93"/>
      <c r="AY49" s="93"/>
      <c r="AZ49" s="93"/>
      <c r="BA49" s="93"/>
      <c r="BB49" s="93"/>
      <c r="BC49" s="93"/>
      <c r="BD49" s="93"/>
      <c r="BE49" s="93"/>
      <c r="BF49" s="93"/>
      <c r="BG49" s="93"/>
      <c r="BH49" s="93"/>
      <c r="BI49" s="93"/>
    </row>
    <row r="50" spans="1:61">
      <c r="A50" s="93"/>
      <c r="B50" s="114"/>
      <c r="C50" s="115"/>
      <c r="D50" s="116"/>
      <c r="E50" s="116"/>
      <c r="F50" s="115"/>
      <c r="G50" s="115"/>
      <c r="H50" s="117"/>
      <c r="I50" s="117"/>
      <c r="J50" s="118"/>
      <c r="K50" s="123"/>
      <c r="L50" s="123"/>
      <c r="M50" s="116" t="s">
        <v>432</v>
      </c>
      <c r="N50" s="116"/>
      <c r="O50" s="123"/>
      <c r="P50" s="123"/>
      <c r="Q50" s="124" t="s">
        <v>830</v>
      </c>
      <c r="R50" s="125"/>
      <c r="S50" s="120"/>
      <c r="T50" s="120"/>
      <c r="U50" s="120"/>
      <c r="V50" s="120"/>
      <c r="W50" s="120"/>
      <c r="X50" s="120"/>
      <c r="Y50" s="120"/>
      <c r="Z50" s="120"/>
      <c r="AA50" s="120"/>
      <c r="AB50" s="120"/>
      <c r="AC50" s="120"/>
      <c r="AD50" s="120"/>
      <c r="AE50" s="120"/>
      <c r="AF50" s="120"/>
      <c r="AG50" s="120"/>
      <c r="AH50" s="120"/>
      <c r="AI50" s="121"/>
      <c r="AJ50" s="121"/>
      <c r="AK50" s="121"/>
      <c r="AL50" s="122"/>
      <c r="AM50" s="93"/>
      <c r="AN50" s="93"/>
      <c r="AO50" s="93"/>
      <c r="AP50" s="93"/>
      <c r="AQ50" s="93"/>
      <c r="AR50" s="93"/>
      <c r="AS50" s="93"/>
      <c r="AT50" s="93"/>
      <c r="AU50" s="93"/>
      <c r="AV50" s="93"/>
      <c r="AW50" s="93"/>
      <c r="AX50" s="93"/>
      <c r="AY50" s="93"/>
      <c r="AZ50" s="93"/>
      <c r="BA50" s="93"/>
      <c r="BB50" s="93"/>
      <c r="BC50" s="93"/>
      <c r="BD50" s="93"/>
      <c r="BE50" s="93"/>
      <c r="BF50" s="93"/>
      <c r="BG50" s="93"/>
      <c r="BH50" s="93"/>
      <c r="BI50" s="93"/>
    </row>
    <row r="51" spans="1:61" ht="14.25" customHeight="1">
      <c r="A51" s="93"/>
      <c r="B51" s="114"/>
      <c r="C51" s="115"/>
      <c r="D51" s="116" t="s">
        <v>432</v>
      </c>
      <c r="E51" s="116"/>
      <c r="F51" s="115"/>
      <c r="G51" s="115"/>
      <c r="H51" s="117" t="s">
        <v>441</v>
      </c>
      <c r="I51" s="117"/>
      <c r="J51" s="118" t="s">
        <v>434</v>
      </c>
      <c r="K51" s="119" t="s">
        <v>448</v>
      </c>
      <c r="L51" s="119"/>
      <c r="M51" s="119"/>
      <c r="N51" s="119"/>
      <c r="O51" s="119"/>
      <c r="P51" s="119"/>
      <c r="Q51" s="119"/>
      <c r="R51" s="119"/>
      <c r="S51" s="120"/>
      <c r="T51" s="120"/>
      <c r="U51" s="120"/>
      <c r="V51" s="120"/>
      <c r="W51" s="120"/>
      <c r="X51" s="120"/>
      <c r="Y51" s="120"/>
      <c r="Z51" s="120"/>
      <c r="AA51" s="120"/>
      <c r="AB51" s="120"/>
      <c r="AC51" s="120"/>
      <c r="AD51" s="120"/>
      <c r="AE51" s="120"/>
      <c r="AF51" s="120"/>
      <c r="AG51" s="120"/>
      <c r="AH51" s="120"/>
      <c r="AI51" s="121" t="s">
        <v>448</v>
      </c>
      <c r="AJ51" s="121"/>
      <c r="AK51" s="121"/>
      <c r="AL51" s="122"/>
      <c r="AM51" s="93"/>
      <c r="AN51" s="93"/>
      <c r="AO51" s="93"/>
      <c r="AP51" s="93"/>
      <c r="AQ51" s="93"/>
      <c r="AR51" s="93"/>
      <c r="AS51" s="93"/>
      <c r="AT51" s="93"/>
      <c r="AU51" s="93"/>
      <c r="AV51" s="93"/>
      <c r="AW51" s="93"/>
      <c r="AX51" s="93"/>
      <c r="AY51" s="93"/>
      <c r="AZ51" s="93"/>
      <c r="BA51" s="93"/>
      <c r="BB51" s="93"/>
      <c r="BC51" s="93"/>
      <c r="BD51" s="93"/>
      <c r="BE51" s="93"/>
      <c r="BF51" s="93"/>
      <c r="BG51" s="93"/>
      <c r="BH51" s="93"/>
      <c r="BI51" s="93"/>
    </row>
    <row r="52" spans="1:61">
      <c r="A52" s="93"/>
      <c r="B52" s="114"/>
      <c r="C52" s="115"/>
      <c r="D52" s="116"/>
      <c r="E52" s="116"/>
      <c r="F52" s="115"/>
      <c r="G52" s="115"/>
      <c r="H52" s="117"/>
      <c r="I52" s="117"/>
      <c r="J52" s="118"/>
      <c r="K52" s="123"/>
      <c r="L52" s="123"/>
      <c r="M52" s="116" t="s">
        <v>432</v>
      </c>
      <c r="N52" s="116"/>
      <c r="O52" s="123"/>
      <c r="P52" s="123"/>
      <c r="Q52" s="124" t="s">
        <v>830</v>
      </c>
      <c r="R52" s="125"/>
      <c r="S52" s="120"/>
      <c r="T52" s="120"/>
      <c r="U52" s="120"/>
      <c r="V52" s="120"/>
      <c r="W52" s="120"/>
      <c r="X52" s="120"/>
      <c r="Y52" s="120"/>
      <c r="Z52" s="120"/>
      <c r="AA52" s="120"/>
      <c r="AB52" s="120"/>
      <c r="AC52" s="120"/>
      <c r="AD52" s="120"/>
      <c r="AE52" s="120"/>
      <c r="AF52" s="120"/>
      <c r="AG52" s="120"/>
      <c r="AH52" s="120"/>
      <c r="AI52" s="121"/>
      <c r="AJ52" s="121"/>
      <c r="AK52" s="121"/>
      <c r="AL52" s="122"/>
      <c r="AM52" s="93"/>
      <c r="AN52" s="93"/>
      <c r="AO52" s="93"/>
      <c r="AP52" s="93"/>
      <c r="AQ52" s="93"/>
      <c r="AR52" s="93"/>
      <c r="AS52" s="93"/>
      <c r="AT52" s="93"/>
      <c r="AU52" s="93"/>
      <c r="AV52" s="93"/>
      <c r="AW52" s="93"/>
      <c r="AX52" s="93"/>
      <c r="AY52" s="93"/>
      <c r="AZ52" s="93"/>
      <c r="BA52" s="93"/>
      <c r="BB52" s="93"/>
      <c r="BC52" s="93"/>
      <c r="BD52" s="93"/>
      <c r="BE52" s="93"/>
      <c r="BF52" s="93"/>
      <c r="BG52" s="93"/>
      <c r="BH52" s="93"/>
      <c r="BI52" s="93"/>
    </row>
    <row r="53" spans="1:61" ht="14.25" customHeight="1">
      <c r="A53" s="93"/>
      <c r="B53" s="114"/>
      <c r="C53" s="115"/>
      <c r="D53" s="116" t="s">
        <v>432</v>
      </c>
      <c r="E53" s="116"/>
      <c r="F53" s="115"/>
      <c r="G53" s="115"/>
      <c r="H53" s="117" t="s">
        <v>441</v>
      </c>
      <c r="I53" s="117"/>
      <c r="J53" s="118" t="s">
        <v>434</v>
      </c>
      <c r="K53" s="119" t="s">
        <v>448</v>
      </c>
      <c r="L53" s="119"/>
      <c r="M53" s="119"/>
      <c r="N53" s="119"/>
      <c r="O53" s="119"/>
      <c r="P53" s="119"/>
      <c r="Q53" s="119"/>
      <c r="R53" s="119"/>
      <c r="S53" s="120"/>
      <c r="T53" s="120"/>
      <c r="U53" s="120"/>
      <c r="V53" s="120"/>
      <c r="W53" s="120"/>
      <c r="X53" s="120"/>
      <c r="Y53" s="120"/>
      <c r="Z53" s="120"/>
      <c r="AA53" s="120"/>
      <c r="AB53" s="120"/>
      <c r="AC53" s="120"/>
      <c r="AD53" s="120"/>
      <c r="AE53" s="120"/>
      <c r="AF53" s="120"/>
      <c r="AG53" s="120"/>
      <c r="AH53" s="120"/>
      <c r="AI53" s="121" t="s">
        <v>448</v>
      </c>
      <c r="AJ53" s="121"/>
      <c r="AK53" s="121"/>
      <c r="AL53" s="122"/>
      <c r="AM53" s="93"/>
      <c r="AN53" s="93"/>
      <c r="AO53" s="93"/>
      <c r="AP53" s="93"/>
      <c r="AQ53" s="93"/>
      <c r="AR53" s="93"/>
      <c r="AS53" s="93"/>
      <c r="AT53" s="93"/>
      <c r="AU53" s="93"/>
      <c r="AV53" s="93"/>
      <c r="AW53" s="93"/>
      <c r="AX53" s="93"/>
      <c r="AY53" s="93"/>
      <c r="AZ53" s="93"/>
      <c r="BA53" s="93"/>
      <c r="BB53" s="93"/>
      <c r="BC53" s="93"/>
      <c r="BD53" s="93"/>
      <c r="BE53" s="93"/>
      <c r="BF53" s="93"/>
      <c r="BG53" s="93"/>
      <c r="BH53" s="93"/>
      <c r="BI53" s="93"/>
    </row>
    <row r="54" spans="1:61">
      <c r="A54" s="93"/>
      <c r="B54" s="114"/>
      <c r="C54" s="115"/>
      <c r="D54" s="116"/>
      <c r="E54" s="116"/>
      <c r="F54" s="115"/>
      <c r="G54" s="115"/>
      <c r="H54" s="117"/>
      <c r="I54" s="117"/>
      <c r="J54" s="118"/>
      <c r="K54" s="123"/>
      <c r="L54" s="123"/>
      <c r="M54" s="116" t="s">
        <v>432</v>
      </c>
      <c r="N54" s="116"/>
      <c r="O54" s="123"/>
      <c r="P54" s="123"/>
      <c r="Q54" s="124" t="s">
        <v>830</v>
      </c>
      <c r="R54" s="125"/>
      <c r="S54" s="120"/>
      <c r="T54" s="120"/>
      <c r="U54" s="120"/>
      <c r="V54" s="120"/>
      <c r="W54" s="120"/>
      <c r="X54" s="120"/>
      <c r="Y54" s="120"/>
      <c r="Z54" s="120"/>
      <c r="AA54" s="120"/>
      <c r="AB54" s="120"/>
      <c r="AC54" s="120"/>
      <c r="AD54" s="120"/>
      <c r="AE54" s="120"/>
      <c r="AF54" s="120"/>
      <c r="AG54" s="120"/>
      <c r="AH54" s="120"/>
      <c r="AI54" s="121"/>
      <c r="AJ54" s="121"/>
      <c r="AK54" s="121"/>
      <c r="AL54" s="122"/>
      <c r="AM54" s="93"/>
      <c r="AN54" s="93"/>
      <c r="AO54" s="93"/>
      <c r="AP54" s="93"/>
      <c r="AQ54" s="93"/>
      <c r="AR54" s="93"/>
      <c r="AS54" s="93"/>
      <c r="AT54" s="93"/>
      <c r="AU54" s="93"/>
      <c r="AV54" s="93"/>
      <c r="AW54" s="93"/>
      <c r="AX54" s="93"/>
      <c r="AY54" s="93"/>
      <c r="AZ54" s="93"/>
      <c r="BA54" s="93"/>
      <c r="BB54" s="93"/>
      <c r="BC54" s="93"/>
      <c r="BD54" s="93"/>
      <c r="BE54" s="93"/>
      <c r="BF54" s="93"/>
      <c r="BG54" s="93"/>
      <c r="BH54" s="93"/>
      <c r="BI54" s="93"/>
    </row>
    <row r="55" spans="1:61" ht="14.25" customHeight="1">
      <c r="A55" s="93"/>
      <c r="B55" s="114"/>
      <c r="C55" s="115"/>
      <c r="D55" s="116" t="s">
        <v>432</v>
      </c>
      <c r="E55" s="116"/>
      <c r="F55" s="115"/>
      <c r="G55" s="115"/>
      <c r="H55" s="117" t="s">
        <v>441</v>
      </c>
      <c r="I55" s="117"/>
      <c r="J55" s="118" t="s">
        <v>434</v>
      </c>
      <c r="K55" s="119" t="s">
        <v>448</v>
      </c>
      <c r="L55" s="119"/>
      <c r="M55" s="119"/>
      <c r="N55" s="119"/>
      <c r="O55" s="119"/>
      <c r="P55" s="119"/>
      <c r="Q55" s="119"/>
      <c r="R55" s="119"/>
      <c r="S55" s="120"/>
      <c r="T55" s="120"/>
      <c r="U55" s="120"/>
      <c r="V55" s="120"/>
      <c r="W55" s="120"/>
      <c r="X55" s="120"/>
      <c r="Y55" s="120"/>
      <c r="Z55" s="120"/>
      <c r="AA55" s="120"/>
      <c r="AB55" s="120"/>
      <c r="AC55" s="120"/>
      <c r="AD55" s="120"/>
      <c r="AE55" s="120"/>
      <c r="AF55" s="120"/>
      <c r="AG55" s="120"/>
      <c r="AH55" s="120"/>
      <c r="AI55" s="121" t="s">
        <v>448</v>
      </c>
      <c r="AJ55" s="121"/>
      <c r="AK55" s="121"/>
      <c r="AL55" s="122"/>
      <c r="AM55" s="93"/>
      <c r="AN55" s="93"/>
      <c r="AO55" s="93"/>
      <c r="AP55" s="93"/>
      <c r="AQ55" s="93"/>
      <c r="AR55" s="93"/>
      <c r="AS55" s="93"/>
      <c r="AT55" s="93"/>
      <c r="AU55" s="93"/>
      <c r="AV55" s="93"/>
      <c r="AW55" s="93"/>
      <c r="AX55" s="93"/>
      <c r="AY55" s="93"/>
      <c r="AZ55" s="93"/>
      <c r="BA55" s="93"/>
      <c r="BB55" s="93"/>
      <c r="BC55" s="93"/>
      <c r="BD55" s="93"/>
      <c r="BE55" s="93"/>
      <c r="BF55" s="93"/>
      <c r="BG55" s="93"/>
      <c r="BH55" s="93"/>
      <c r="BI55" s="93"/>
    </row>
    <row r="56" spans="1:61">
      <c r="A56" s="93"/>
      <c r="B56" s="114"/>
      <c r="C56" s="115"/>
      <c r="D56" s="116"/>
      <c r="E56" s="116"/>
      <c r="F56" s="115"/>
      <c r="G56" s="115"/>
      <c r="H56" s="117"/>
      <c r="I56" s="117"/>
      <c r="J56" s="118"/>
      <c r="K56" s="123"/>
      <c r="L56" s="123"/>
      <c r="M56" s="116" t="s">
        <v>432</v>
      </c>
      <c r="N56" s="116"/>
      <c r="O56" s="123"/>
      <c r="P56" s="123"/>
      <c r="Q56" s="124" t="s">
        <v>830</v>
      </c>
      <c r="R56" s="125"/>
      <c r="S56" s="120"/>
      <c r="T56" s="120"/>
      <c r="U56" s="120"/>
      <c r="V56" s="120"/>
      <c r="W56" s="120"/>
      <c r="X56" s="120"/>
      <c r="Y56" s="120"/>
      <c r="Z56" s="120"/>
      <c r="AA56" s="120"/>
      <c r="AB56" s="120"/>
      <c r="AC56" s="120"/>
      <c r="AD56" s="120"/>
      <c r="AE56" s="120"/>
      <c r="AF56" s="120"/>
      <c r="AG56" s="120"/>
      <c r="AH56" s="120"/>
      <c r="AI56" s="121"/>
      <c r="AJ56" s="121"/>
      <c r="AK56" s="121"/>
      <c r="AL56" s="122"/>
      <c r="AM56" s="93"/>
      <c r="AN56" s="93"/>
      <c r="AO56" s="93"/>
      <c r="AP56" s="93"/>
      <c r="AQ56" s="93"/>
      <c r="AR56" s="93"/>
      <c r="AS56" s="93"/>
      <c r="AT56" s="93"/>
      <c r="AU56" s="93"/>
      <c r="AV56" s="93"/>
      <c r="AW56" s="93"/>
      <c r="AX56" s="93"/>
      <c r="AY56" s="93"/>
      <c r="AZ56" s="93"/>
      <c r="BA56" s="93"/>
      <c r="BB56" s="93"/>
      <c r="BC56" s="93"/>
      <c r="BD56" s="93"/>
      <c r="BE56" s="93"/>
      <c r="BF56" s="93"/>
      <c r="BG56" s="93"/>
      <c r="BH56" s="93"/>
      <c r="BI56" s="93"/>
    </row>
    <row r="57" spans="1:61">
      <c r="A57" s="93"/>
      <c r="B57" s="229" t="s">
        <v>961</v>
      </c>
      <c r="C57" s="230"/>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231"/>
      <c r="AM57" s="93"/>
      <c r="AN57" s="93"/>
      <c r="AO57" s="93"/>
      <c r="AP57" s="93"/>
      <c r="AQ57" s="93"/>
      <c r="AR57" s="93"/>
      <c r="AS57" s="93"/>
      <c r="AT57" s="93"/>
      <c r="AU57" s="93"/>
      <c r="AV57" s="93"/>
      <c r="AW57" s="93"/>
      <c r="AX57" s="93"/>
      <c r="AY57" s="93"/>
      <c r="AZ57" s="93"/>
      <c r="BA57" s="93"/>
      <c r="BB57" s="93"/>
      <c r="BC57" s="93"/>
      <c r="BD57" s="93"/>
      <c r="BE57" s="93"/>
      <c r="BF57" s="93"/>
      <c r="BG57" s="93"/>
      <c r="BH57" s="93"/>
      <c r="BI57" s="93"/>
    </row>
    <row r="58" spans="1:61" ht="14.25" customHeight="1">
      <c r="A58" s="93"/>
      <c r="B58" s="114"/>
      <c r="C58" s="115"/>
      <c r="D58" s="116" t="s">
        <v>432</v>
      </c>
      <c r="E58" s="116"/>
      <c r="F58" s="115"/>
      <c r="G58" s="115"/>
      <c r="H58" s="117" t="s">
        <v>441</v>
      </c>
      <c r="I58" s="117"/>
      <c r="J58" s="118" t="s">
        <v>434</v>
      </c>
      <c r="K58" s="119" t="s">
        <v>448</v>
      </c>
      <c r="L58" s="119"/>
      <c r="M58" s="119"/>
      <c r="N58" s="119"/>
      <c r="O58" s="119"/>
      <c r="P58" s="119"/>
      <c r="Q58" s="119"/>
      <c r="R58" s="119"/>
      <c r="S58" s="120"/>
      <c r="T58" s="120"/>
      <c r="U58" s="120"/>
      <c r="V58" s="120"/>
      <c r="W58" s="120"/>
      <c r="X58" s="120"/>
      <c r="Y58" s="120"/>
      <c r="Z58" s="120"/>
      <c r="AA58" s="120"/>
      <c r="AB58" s="120"/>
      <c r="AC58" s="120"/>
      <c r="AD58" s="120"/>
      <c r="AE58" s="120"/>
      <c r="AF58" s="120"/>
      <c r="AG58" s="120"/>
      <c r="AH58" s="120"/>
      <c r="AI58" s="121" t="s">
        <v>448</v>
      </c>
      <c r="AJ58" s="121"/>
      <c r="AK58" s="121"/>
      <c r="AL58" s="122"/>
      <c r="AM58" s="93"/>
      <c r="AN58" s="93"/>
      <c r="AO58" s="93"/>
      <c r="AP58" s="93"/>
      <c r="AQ58" s="93"/>
      <c r="AR58" s="93"/>
      <c r="AS58" s="93"/>
      <c r="AT58" s="93"/>
      <c r="AU58" s="93"/>
      <c r="AV58" s="93"/>
      <c r="AW58" s="93"/>
      <c r="AX58" s="93"/>
      <c r="AY58" s="93"/>
      <c r="AZ58" s="93"/>
      <c r="BA58" s="93"/>
      <c r="BB58" s="93"/>
      <c r="BC58" s="93"/>
      <c r="BD58" s="93"/>
      <c r="BE58" s="93"/>
      <c r="BF58" s="93"/>
      <c r="BG58" s="93"/>
      <c r="BH58" s="93"/>
      <c r="BI58" s="93"/>
    </row>
    <row r="59" spans="1:61" ht="13.5" thickBot="1">
      <c r="A59" s="93"/>
      <c r="B59" s="233"/>
      <c r="C59" s="232"/>
      <c r="D59" s="196"/>
      <c r="E59" s="196"/>
      <c r="F59" s="232"/>
      <c r="G59" s="232"/>
      <c r="H59" s="234"/>
      <c r="I59" s="234"/>
      <c r="J59" s="235"/>
      <c r="K59" s="161"/>
      <c r="L59" s="161"/>
      <c r="M59" s="196" t="s">
        <v>432</v>
      </c>
      <c r="N59" s="196"/>
      <c r="O59" s="161"/>
      <c r="P59" s="161"/>
      <c r="Q59" s="239" t="s">
        <v>830</v>
      </c>
      <c r="R59" s="240"/>
      <c r="S59" s="236"/>
      <c r="T59" s="236"/>
      <c r="U59" s="236"/>
      <c r="V59" s="236"/>
      <c r="W59" s="236"/>
      <c r="X59" s="236"/>
      <c r="Y59" s="236"/>
      <c r="Z59" s="236"/>
      <c r="AA59" s="236"/>
      <c r="AB59" s="236"/>
      <c r="AC59" s="236"/>
      <c r="AD59" s="236"/>
      <c r="AE59" s="236"/>
      <c r="AF59" s="236"/>
      <c r="AG59" s="236"/>
      <c r="AH59" s="236"/>
      <c r="AI59" s="237"/>
      <c r="AJ59" s="237"/>
      <c r="AK59" s="237"/>
      <c r="AL59" s="238"/>
      <c r="AM59" s="102"/>
      <c r="AN59" s="102"/>
      <c r="AO59" s="93"/>
      <c r="AP59" s="93"/>
      <c r="AQ59" s="93"/>
      <c r="AR59" s="93"/>
      <c r="AS59" s="93"/>
      <c r="AT59" s="93"/>
      <c r="AU59" s="93"/>
      <c r="AV59" s="93"/>
      <c r="AW59" s="93"/>
      <c r="AX59" s="93"/>
      <c r="AY59" s="93"/>
      <c r="AZ59" s="93"/>
      <c r="BA59" s="93"/>
      <c r="BB59" s="93"/>
      <c r="BC59" s="93"/>
      <c r="BD59" s="93"/>
      <c r="BE59" s="93"/>
      <c r="BF59" s="93"/>
      <c r="BG59" s="93"/>
      <c r="BH59" s="93"/>
      <c r="BI59" s="93"/>
    </row>
    <row r="60" spans="1:61" ht="6" customHeight="1">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row>
    <row r="61" spans="1:61">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c r="BG61" s="93"/>
      <c r="BH61" s="93"/>
      <c r="BI61" s="93"/>
    </row>
    <row r="62" spans="1:61">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row>
    <row r="63" spans="1:61">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row>
    <row r="64" spans="1:61">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row>
    <row r="65" spans="1:61">
      <c r="A65" s="93"/>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row>
    <row r="66" spans="1:61">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c r="BG66" s="93"/>
      <c r="BH66" s="93"/>
      <c r="BI66" s="93"/>
    </row>
    <row r="67" spans="1:61">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row>
    <row r="68" spans="1:61">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c r="BG68" s="93"/>
      <c r="BH68" s="93"/>
      <c r="BI68" s="93"/>
    </row>
    <row r="69" spans="1:61">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93"/>
    </row>
    <row r="70" spans="1:61">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c r="BA70" s="93"/>
      <c r="BB70" s="93"/>
      <c r="BC70" s="93"/>
      <c r="BD70" s="93"/>
      <c r="BE70" s="93"/>
      <c r="BF70" s="93"/>
      <c r="BG70" s="93"/>
      <c r="BH70" s="93"/>
      <c r="BI70" s="93"/>
    </row>
    <row r="71" spans="1:61">
      <c r="A71" s="93"/>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3"/>
      <c r="AY71" s="93"/>
      <c r="AZ71" s="93"/>
      <c r="BA71" s="93"/>
      <c r="BB71" s="93"/>
      <c r="BC71" s="93"/>
      <c r="BD71" s="93"/>
      <c r="BE71" s="93"/>
      <c r="BF71" s="93"/>
      <c r="BG71" s="93"/>
      <c r="BH71" s="93"/>
      <c r="BI71" s="93"/>
    </row>
    <row r="72" spans="1:61">
      <c r="A72" s="93"/>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row>
    <row r="73" spans="1:61">
      <c r="A73" s="93"/>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c r="BG73" s="93"/>
      <c r="BH73" s="93"/>
      <c r="BI73" s="93"/>
    </row>
    <row r="74" spans="1:61">
      <c r="A74" s="93"/>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row>
    <row r="75" spans="1:61">
      <c r="A75" s="93"/>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3"/>
      <c r="BA75" s="93"/>
      <c r="BB75" s="93"/>
      <c r="BC75" s="93"/>
      <c r="BD75" s="93"/>
      <c r="BE75" s="93"/>
      <c r="BF75" s="93"/>
      <c r="BG75" s="93"/>
      <c r="BH75" s="93"/>
      <c r="BI75" s="93"/>
    </row>
    <row r="76" spans="1:61">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row>
    <row r="77" spans="1:61">
      <c r="A77" s="93"/>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c r="BG77" s="93"/>
      <c r="BH77" s="93"/>
      <c r="BI77" s="93"/>
    </row>
    <row r="78" spans="1:61">
      <c r="A78" s="93"/>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row>
    <row r="79" spans="1:61">
      <c r="A79" s="93"/>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3"/>
      <c r="BC79" s="93"/>
      <c r="BD79" s="93"/>
      <c r="BE79" s="93"/>
      <c r="BF79" s="93"/>
      <c r="BG79" s="93"/>
      <c r="BH79" s="93"/>
      <c r="BI79" s="93"/>
    </row>
    <row r="80" spans="1:61">
      <c r="A80" s="93"/>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c r="BA80" s="93"/>
      <c r="BB80" s="93"/>
      <c r="BC80" s="93"/>
      <c r="BD80" s="93"/>
      <c r="BE80" s="93"/>
      <c r="BF80" s="93"/>
      <c r="BG80" s="93"/>
      <c r="BH80" s="93"/>
      <c r="BI80" s="93"/>
    </row>
    <row r="81" spans="1:61">
      <c r="A81" s="93"/>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row>
    <row r="82" spans="1:61">
      <c r="A82" s="93"/>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c r="BG82" s="93"/>
      <c r="BH82" s="93"/>
      <c r="BI82" s="93"/>
    </row>
    <row r="83" spans="1:61">
      <c r="A83" s="93"/>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c r="BH83" s="93"/>
      <c r="BI83" s="93"/>
    </row>
    <row r="84" spans="1:61">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c r="BH84" s="93"/>
      <c r="BI84" s="93"/>
    </row>
    <row r="85" spans="1:61">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row>
    <row r="86" spans="1:61">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row>
    <row r="87" spans="1:61">
      <c r="A87" s="93"/>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93"/>
      <c r="BF87" s="93"/>
      <c r="BG87" s="93"/>
      <c r="BH87" s="93"/>
      <c r="BI87" s="93"/>
    </row>
    <row r="88" spans="1:61">
      <c r="A88" s="93"/>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93"/>
      <c r="BF88" s="93"/>
      <c r="BG88" s="93"/>
      <c r="BH88" s="93"/>
      <c r="BI88" s="93"/>
    </row>
    <row r="89" spans="1:61">
      <c r="A89" s="93"/>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93"/>
      <c r="BF89" s="93"/>
      <c r="BG89" s="93"/>
      <c r="BH89" s="93"/>
      <c r="BI89" s="93"/>
    </row>
    <row r="90" spans="1:61">
      <c r="A90" s="93"/>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c r="AS90" s="93"/>
      <c r="AT90" s="93"/>
      <c r="AU90" s="93"/>
      <c r="AV90" s="93"/>
      <c r="AW90" s="93"/>
      <c r="AX90" s="93"/>
      <c r="AY90" s="93"/>
      <c r="AZ90" s="93"/>
      <c r="BA90" s="93"/>
      <c r="BB90" s="93"/>
      <c r="BC90" s="93"/>
      <c r="BD90" s="93"/>
      <c r="BE90" s="93"/>
      <c r="BF90" s="93"/>
      <c r="BG90" s="93"/>
      <c r="BH90" s="93"/>
      <c r="BI90" s="93"/>
    </row>
    <row r="91" spans="1:61">
      <c r="A91" s="93"/>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93"/>
      <c r="BF91" s="93"/>
      <c r="BG91" s="93"/>
      <c r="BH91" s="93"/>
      <c r="BI91" s="93"/>
    </row>
    <row r="92" spans="1:61">
      <c r="A92" s="93"/>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93"/>
      <c r="BF92" s="93"/>
      <c r="BG92" s="93"/>
      <c r="BH92" s="93"/>
      <c r="BI92" s="93"/>
    </row>
    <row r="93" spans="1:61">
      <c r="A93" s="93"/>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c r="BG93" s="93"/>
      <c r="BH93" s="93"/>
      <c r="BI93" s="93"/>
    </row>
    <row r="94" spans="1:61">
      <c r="A94" s="93"/>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3"/>
      <c r="BB94" s="93"/>
      <c r="BC94" s="93"/>
      <c r="BD94" s="93"/>
      <c r="BE94" s="93"/>
      <c r="BF94" s="93"/>
      <c r="BG94" s="93"/>
      <c r="BH94" s="93"/>
      <c r="BI94" s="93"/>
    </row>
    <row r="95" spans="1:61">
      <c r="A95" s="93"/>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3"/>
      <c r="BC95" s="93"/>
      <c r="BD95" s="93"/>
      <c r="BE95" s="93"/>
      <c r="BF95" s="93"/>
      <c r="BG95" s="93"/>
      <c r="BH95" s="93"/>
      <c r="BI95" s="93"/>
    </row>
    <row r="96" spans="1:61">
      <c r="A96" s="93"/>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3"/>
      <c r="AY96" s="93"/>
      <c r="AZ96" s="93"/>
      <c r="BA96" s="93"/>
      <c r="BB96" s="93"/>
      <c r="BC96" s="93"/>
      <c r="BD96" s="93"/>
      <c r="BE96" s="93"/>
      <c r="BF96" s="93"/>
      <c r="BG96" s="93"/>
      <c r="BH96" s="93"/>
      <c r="BI96" s="93"/>
    </row>
    <row r="97" spans="1:61">
      <c r="A97" s="93"/>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row>
    <row r="98" spans="1:61">
      <c r="A98" s="93"/>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c r="BA98" s="93"/>
      <c r="BB98" s="93"/>
      <c r="BC98" s="93"/>
      <c r="BD98" s="93"/>
      <c r="BE98" s="93"/>
      <c r="BF98" s="93"/>
      <c r="BG98" s="93"/>
      <c r="BH98" s="93"/>
      <c r="BI98" s="93"/>
    </row>
    <row r="99" spans="1:61">
      <c r="A99" s="93"/>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93"/>
      <c r="BA99" s="93"/>
      <c r="BB99" s="93"/>
      <c r="BC99" s="93"/>
      <c r="BD99" s="93"/>
      <c r="BE99" s="93"/>
      <c r="BF99" s="93"/>
      <c r="BG99" s="93"/>
      <c r="BH99" s="93"/>
      <c r="BI99" s="93"/>
    </row>
    <row r="100" spans="1:61">
      <c r="A100" s="93"/>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row>
    <row r="101" spans="1:61">
      <c r="A101" s="93"/>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row>
    <row r="102" spans="1:61">
      <c r="A102" s="93"/>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row>
    <row r="103" spans="1:61">
      <c r="A103" s="93"/>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row>
    <row r="104" spans="1:61">
      <c r="A104" s="93"/>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c r="BA104" s="93"/>
      <c r="BB104" s="93"/>
      <c r="BC104" s="93"/>
      <c r="BD104" s="93"/>
      <c r="BE104" s="93"/>
      <c r="BF104" s="93"/>
      <c r="BG104" s="93"/>
      <c r="BH104" s="93"/>
      <c r="BI104" s="93"/>
    </row>
    <row r="105" spans="1:61">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93"/>
      <c r="AY105" s="93"/>
      <c r="AZ105" s="93"/>
      <c r="BA105" s="93"/>
      <c r="BB105" s="93"/>
      <c r="BC105" s="93"/>
      <c r="BD105" s="93"/>
      <c r="BE105" s="93"/>
      <c r="BF105" s="93"/>
      <c r="BG105" s="93"/>
      <c r="BH105" s="93"/>
      <c r="BI105" s="93"/>
    </row>
    <row r="106" spans="1:61">
      <c r="A106" s="93"/>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c r="AS106" s="93"/>
      <c r="AT106" s="93"/>
      <c r="AU106" s="93"/>
      <c r="AV106" s="93"/>
      <c r="AW106" s="93"/>
      <c r="AX106" s="93"/>
      <c r="AY106" s="93"/>
      <c r="AZ106" s="93"/>
    </row>
    <row r="107" spans="1:61">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row>
    <row r="108" spans="1:61">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row>
    <row r="109" spans="1:61">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row>
    <row r="110" spans="1:61">
      <c r="A110" s="93"/>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3"/>
      <c r="AZ110" s="93"/>
    </row>
  </sheetData>
  <customSheetViews>
    <customSheetView guid="{D0E28751-E0EC-4A59-868F-165AD7EE0844}" scale="96" fitToPage="1" printArea="1" view="pageBreakPreview">
      <selection activeCell="B37" sqref="B37:AL37"/>
      <pageMargins left="0.70866141732283472" right="0.70866141732283472" top="0.15748031496062992" bottom="0.15748031496062992" header="0.11811023622047245" footer="0.11811023622047245"/>
      <pageSetup paperSize="9" scale="82" fitToHeight="0" orientation="portrait" r:id="rId1"/>
    </customSheetView>
    <customSheetView guid="{8E20F359-6C44-406F-8DA6-30A60C6C67F3}" scale="96" fitToPage="1" printArea="1" view="pageBreakPreview">
      <selection activeCell="F8" sqref="F8:M8"/>
      <pageMargins left="0.70866141732283472" right="0.70866141732283472" top="0.15748031496062992" bottom="0.15748031496062992" header="0.11811023622047245" footer="0.11811023622047245"/>
      <pageSetup paperSize="9" scale="82" fitToHeight="0" orientation="portrait" r:id="rId2"/>
    </customSheetView>
  </customSheetViews>
  <mergeCells count="272">
    <mergeCell ref="B2:C2"/>
    <mergeCell ref="D2:AL2"/>
    <mergeCell ref="F33:L33"/>
    <mergeCell ref="AG33:AL33"/>
    <mergeCell ref="M33:W33"/>
    <mergeCell ref="X33:AF33"/>
    <mergeCell ref="B29:E30"/>
    <mergeCell ref="Z29:AA29"/>
    <mergeCell ref="AD29:AE29"/>
    <mergeCell ref="Z30:AA30"/>
    <mergeCell ref="AD30:AE30"/>
    <mergeCell ref="B25:E26"/>
    <mergeCell ref="B23:E24"/>
    <mergeCell ref="Z23:AA23"/>
    <mergeCell ref="AD23:AE23"/>
    <mergeCell ref="Z24:AA24"/>
    <mergeCell ref="AD24:AE24"/>
    <mergeCell ref="AB23:AC23"/>
    <mergeCell ref="B27:E28"/>
    <mergeCell ref="Z27:AA27"/>
    <mergeCell ref="AD27:AE27"/>
    <mergeCell ref="F29:Y29"/>
    <mergeCell ref="F30:Y30"/>
    <mergeCell ref="B4:AL4"/>
    <mergeCell ref="F10:G10"/>
    <mergeCell ref="L10:M10"/>
    <mergeCell ref="V7:X7"/>
    <mergeCell ref="B10:E10"/>
    <mergeCell ref="B7:E7"/>
    <mergeCell ref="B9:E9"/>
    <mergeCell ref="B8:E8"/>
    <mergeCell ref="V9:X9"/>
    <mergeCell ref="F7:M7"/>
    <mergeCell ref="N7:U7"/>
    <mergeCell ref="F8:M8"/>
    <mergeCell ref="F9:M9"/>
    <mergeCell ref="N8:U8"/>
    <mergeCell ref="N9:U9"/>
    <mergeCell ref="V10:AA10"/>
    <mergeCell ref="N10:O10"/>
    <mergeCell ref="H10:I10"/>
    <mergeCell ref="J10:K10"/>
    <mergeCell ref="AH21:AL21"/>
    <mergeCell ref="AB26:AC26"/>
    <mergeCell ref="AF26:AG26"/>
    <mergeCell ref="AD22:AE22"/>
    <mergeCell ref="AH25:AL25"/>
    <mergeCell ref="Z26:AA26"/>
    <mergeCell ref="AD26:AE26"/>
    <mergeCell ref="AH26:AL26"/>
    <mergeCell ref="AF23:AG23"/>
    <mergeCell ref="AB24:AC24"/>
    <mergeCell ref="AF24:AG24"/>
    <mergeCell ref="AB21:AC21"/>
    <mergeCell ref="B45:C46"/>
    <mergeCell ref="D45:E46"/>
    <mergeCell ref="Q46:R46"/>
    <mergeCell ref="F43:G44"/>
    <mergeCell ref="M44:N44"/>
    <mergeCell ref="F41:G42"/>
    <mergeCell ref="J41:J42"/>
    <mergeCell ref="M42:N42"/>
    <mergeCell ref="K49:R49"/>
    <mergeCell ref="F49:G50"/>
    <mergeCell ref="M50:N50"/>
    <mergeCell ref="B49:C50"/>
    <mergeCell ref="D49:E50"/>
    <mergeCell ref="H49:I50"/>
    <mergeCell ref="J49:J50"/>
    <mergeCell ref="M46:N46"/>
    <mergeCell ref="B43:C44"/>
    <mergeCell ref="D43:E44"/>
    <mergeCell ref="H43:I44"/>
    <mergeCell ref="K43:R43"/>
    <mergeCell ref="H45:I46"/>
    <mergeCell ref="J45:J46"/>
    <mergeCell ref="K45:R45"/>
    <mergeCell ref="O42:P42"/>
    <mergeCell ref="S49:AH50"/>
    <mergeCell ref="O50:P50"/>
    <mergeCell ref="Q50:R50"/>
    <mergeCell ref="B15:H15"/>
    <mergeCell ref="I16:AL16"/>
    <mergeCell ref="F45:G46"/>
    <mergeCell ref="I15:AL15"/>
    <mergeCell ref="F47:G48"/>
    <mergeCell ref="M48:N48"/>
    <mergeCell ref="B47:C48"/>
    <mergeCell ref="D47:E48"/>
    <mergeCell ref="H47:I48"/>
    <mergeCell ref="J47:J48"/>
    <mergeCell ref="K47:R47"/>
    <mergeCell ref="S47:AH48"/>
    <mergeCell ref="AI47:AL48"/>
    <mergeCell ref="K48:L48"/>
    <mergeCell ref="O48:P48"/>
    <mergeCell ref="Q48:R48"/>
    <mergeCell ref="F31:Y31"/>
    <mergeCell ref="F32:Y32"/>
    <mergeCell ref="Z31:AA31"/>
    <mergeCell ref="Z32:AA32"/>
    <mergeCell ref="B21:E22"/>
    <mergeCell ref="B57:AL57"/>
    <mergeCell ref="F58:G59"/>
    <mergeCell ref="M59:N59"/>
    <mergeCell ref="B58:C59"/>
    <mergeCell ref="D58:E59"/>
    <mergeCell ref="H58:I59"/>
    <mergeCell ref="J58:J59"/>
    <mergeCell ref="K58:R58"/>
    <mergeCell ref="S58:AH59"/>
    <mergeCell ref="AI58:AL59"/>
    <mergeCell ref="K59:L59"/>
    <mergeCell ref="O59:P59"/>
    <mergeCell ref="Q59:R59"/>
    <mergeCell ref="AB27:AC27"/>
    <mergeCell ref="AF27:AG27"/>
    <mergeCell ref="AF21:AG21"/>
    <mergeCell ref="AB12:AL12"/>
    <mergeCell ref="B20:AL20"/>
    <mergeCell ref="B11:E12"/>
    <mergeCell ref="AH27:AL27"/>
    <mergeCell ref="F25:Y25"/>
    <mergeCell ref="F26:Y26"/>
    <mergeCell ref="F27:Y27"/>
    <mergeCell ref="AD25:AE25"/>
    <mergeCell ref="B16:H16"/>
    <mergeCell ref="AH22:AL22"/>
    <mergeCell ref="AH23:AL23"/>
    <mergeCell ref="AH24:AL24"/>
    <mergeCell ref="AF22:AG22"/>
    <mergeCell ref="I17:M17"/>
    <mergeCell ref="F21:Y22"/>
    <mergeCell ref="Z25:AA25"/>
    <mergeCell ref="F23:Y23"/>
    <mergeCell ref="AB22:AC22"/>
    <mergeCell ref="Z21:AA21"/>
    <mergeCell ref="AD21:AE21"/>
    <mergeCell ref="F24:Y24"/>
    <mergeCell ref="AC5:AD5"/>
    <mergeCell ref="AE5:AF5"/>
    <mergeCell ref="AI5:AJ5"/>
    <mergeCell ref="AK5:AL5"/>
    <mergeCell ref="V13:Z13"/>
    <mergeCell ref="AA13:AB13"/>
    <mergeCell ref="AE13:AF13"/>
    <mergeCell ref="AG13:AH13"/>
    <mergeCell ref="AI13:AJ13"/>
    <mergeCell ref="AC13:AD13"/>
    <mergeCell ref="AK13:AL13"/>
    <mergeCell ref="AB11:AF11"/>
    <mergeCell ref="V8:X8"/>
    <mergeCell ref="V11:AA11"/>
    <mergeCell ref="V12:AA12"/>
    <mergeCell ref="Y5:Z5"/>
    <mergeCell ref="AG5:AH5"/>
    <mergeCell ref="Y7:AF7"/>
    <mergeCell ref="Y8:AF8"/>
    <mergeCell ref="Y9:AF9"/>
    <mergeCell ref="AB10:AF10"/>
    <mergeCell ref="AG7:AL11"/>
    <mergeCell ref="AA5:AB5"/>
    <mergeCell ref="AH32:AL32"/>
    <mergeCell ref="AH29:AL29"/>
    <mergeCell ref="AH30:AL30"/>
    <mergeCell ref="D41:E42"/>
    <mergeCell ref="H41:I42"/>
    <mergeCell ref="K42:L42"/>
    <mergeCell ref="S45:AH46"/>
    <mergeCell ref="AI45:AL46"/>
    <mergeCell ref="K46:L46"/>
    <mergeCell ref="O46:P46"/>
    <mergeCell ref="J43:J44"/>
    <mergeCell ref="O35:P35"/>
    <mergeCell ref="Q35:R35"/>
    <mergeCell ref="S35:T35"/>
    <mergeCell ref="F51:G52"/>
    <mergeCell ref="H51:I52"/>
    <mergeCell ref="J51:J52"/>
    <mergeCell ref="K51:R51"/>
    <mergeCell ref="S51:AH52"/>
    <mergeCell ref="S43:AH44"/>
    <mergeCell ref="U35:V35"/>
    <mergeCell ref="B13:E13"/>
    <mergeCell ref="AI43:AL44"/>
    <mergeCell ref="K44:L44"/>
    <mergeCell ref="O44:P44"/>
    <mergeCell ref="Q44:R44"/>
    <mergeCell ref="AB28:AC28"/>
    <mergeCell ref="F13:U13"/>
    <mergeCell ref="AB32:AC32"/>
    <mergeCell ref="AF32:AG32"/>
    <mergeCell ref="AB30:AC30"/>
    <mergeCell ref="F28:Y28"/>
    <mergeCell ref="Z28:AA28"/>
    <mergeCell ref="AD28:AE28"/>
    <mergeCell ref="AH28:AL28"/>
    <mergeCell ref="AF28:AG28"/>
    <mergeCell ref="B33:E35"/>
    <mergeCell ref="B31:E32"/>
    <mergeCell ref="W35:X35"/>
    <mergeCell ref="Y35:AL35"/>
    <mergeCell ref="F35:L35"/>
    <mergeCell ref="M35:N35"/>
    <mergeCell ref="AI51:AL52"/>
    <mergeCell ref="K52:L52"/>
    <mergeCell ref="M52:N52"/>
    <mergeCell ref="O52:P52"/>
    <mergeCell ref="Q52:R52"/>
    <mergeCell ref="AI49:AL50"/>
    <mergeCell ref="K50:L50"/>
    <mergeCell ref="B37:AL37"/>
    <mergeCell ref="B38:AL38"/>
    <mergeCell ref="B39:AL39"/>
    <mergeCell ref="B41:C42"/>
    <mergeCell ref="B40:I40"/>
    <mergeCell ref="Q42:R42"/>
    <mergeCell ref="K40:R40"/>
    <mergeCell ref="K41:R41"/>
    <mergeCell ref="AI40:AL40"/>
    <mergeCell ref="AI41:AL42"/>
    <mergeCell ref="S41:AH42"/>
    <mergeCell ref="B51:C52"/>
    <mergeCell ref="D51:E52"/>
    <mergeCell ref="F34:L34"/>
    <mergeCell ref="F11:H11"/>
    <mergeCell ref="I11:M11"/>
    <mergeCell ref="M34:AL34"/>
    <mergeCell ref="V18:AL18"/>
    <mergeCell ref="B17:H18"/>
    <mergeCell ref="P10:Q10"/>
    <mergeCell ref="N11:U11"/>
    <mergeCell ref="AB25:AC25"/>
    <mergeCell ref="AF25:AG25"/>
    <mergeCell ref="R10:S10"/>
    <mergeCell ref="T10:U10"/>
    <mergeCell ref="F12:U12"/>
    <mergeCell ref="AD32:AE32"/>
    <mergeCell ref="AB29:AC29"/>
    <mergeCell ref="AF29:AG29"/>
    <mergeCell ref="AF30:AG30"/>
    <mergeCell ref="AB31:AC31"/>
    <mergeCell ref="AF31:AG31"/>
    <mergeCell ref="AD31:AE31"/>
    <mergeCell ref="AH31:AL31"/>
    <mergeCell ref="I18:U18"/>
    <mergeCell ref="N17:AL17"/>
    <mergeCell ref="Z22:AA22"/>
    <mergeCell ref="B53:C54"/>
    <mergeCell ref="D53:E54"/>
    <mergeCell ref="F53:G54"/>
    <mergeCell ref="H53:I54"/>
    <mergeCell ref="J53:J54"/>
    <mergeCell ref="K53:R53"/>
    <mergeCell ref="S53:AH54"/>
    <mergeCell ref="AI53:AL54"/>
    <mergeCell ref="K54:L54"/>
    <mergeCell ref="M54:N54"/>
    <mergeCell ref="O54:P54"/>
    <mergeCell ref="Q54:R54"/>
    <mergeCell ref="B55:C56"/>
    <mergeCell ref="D55:E56"/>
    <mergeCell ref="F55:G56"/>
    <mergeCell ref="H55:I56"/>
    <mergeCell ref="J55:J56"/>
    <mergeCell ref="K55:R55"/>
    <mergeCell ref="S55:AH56"/>
    <mergeCell ref="AI55:AL56"/>
    <mergeCell ref="K56:L56"/>
    <mergeCell ref="M56:N56"/>
    <mergeCell ref="O56:P56"/>
    <mergeCell ref="Q56:R56"/>
  </mergeCells>
  <phoneticPr fontId="18"/>
  <dataValidations count="17">
    <dataValidation type="whole" allowBlank="1" showInputMessage="1" showErrorMessage="1" sqref="AC36 AC14:AC19 F10:G10 AA6:AB6" xr:uid="{00000000-0002-0000-0000-000000000000}">
      <formula1>1</formula1>
      <formula2>12</formula2>
    </dataValidation>
    <dataValidation type="list" allowBlank="1" showInputMessage="1" showErrorMessage="1" sqref="AH22:AL22" xr:uid="{00000000-0002-0000-0000-000001000000}">
      <formula1>"Graduated"</formula1>
    </dataValidation>
    <dataValidation type="whole" allowBlank="1" showInputMessage="1" showErrorMessage="1" sqref="AI6:AJ6" xr:uid="{00000000-0002-0000-0000-000002000000}">
      <formula1>1900</formula1>
      <formula2>2030</formula2>
    </dataValidation>
    <dataValidation type="whole" allowBlank="1" showInputMessage="1" showErrorMessage="1" sqref="AE6:AF6" xr:uid="{00000000-0002-0000-0000-000003000000}">
      <formula1>1</formula1>
      <formula2>31</formula2>
    </dataValidation>
    <dataValidation type="list" allowBlank="1" showInputMessage="1" showErrorMessage="1" sqref="AH21:AL21" xr:uid="{00000000-0002-0000-0000-000004000000}">
      <formula1>"Entered"</formula1>
    </dataValidation>
    <dataValidation type="list" allowBlank="1" showInputMessage="1" showErrorMessage="1" sqref="AH23:AL23 AH25:AL25 AH27:AL27 AH29:AL29 AH31:AL31" xr:uid="{00000000-0002-0000-0000-000005000000}">
      <formula1>"Please select,Entered,Transferred"</formula1>
    </dataValidation>
    <dataValidation type="list" allowBlank="1" showInputMessage="1" showErrorMessage="1" sqref="AH32:AL32" xr:uid="{00000000-0002-0000-0000-000006000000}">
      <formula1>"Please select,Completed,Withdrew(completed research guidance),Withdrew(mid-program),Withdrew(the others),Current student"</formula1>
    </dataValidation>
    <dataValidation type="list" allowBlank="1" showInputMessage="1" showErrorMessage="1" sqref="AB11" xr:uid="{00000000-0002-0000-0000-000007000000}">
      <formula1>"Please select,Yes,No"</formula1>
    </dataValidation>
    <dataValidation type="list" allowBlank="1" showInputMessage="1" showErrorMessage="1" sqref="AI41 AI58 AI43 AI45 AI47 AI49 AI51 AI53 AI55" xr:uid="{00000000-0002-0000-0000-000008000000}">
      <formula1>"Please select,Full time,Part time"</formula1>
    </dataValidation>
    <dataValidation type="whole" imeMode="halfAlpha" allowBlank="1" showInputMessage="1" showErrorMessage="1" sqref="AA5:AB5 AA13:AB13 Z21:AA32 M35:N35 K50:L50 B58:C59 K59:L59 K42:L42 K48:L48 K46:L46 K44:L44 B41:C56 K56:L56 K54:L54 K52:L52" xr:uid="{00000000-0002-0000-0000-00000A000000}">
      <formula1>1</formula1>
      <formula2>12</formula2>
    </dataValidation>
    <dataValidation type="whole" imeMode="halfAlpha" allowBlank="1" showInputMessage="1" showErrorMessage="1" sqref="AE5:AF5 J10:K10 AE13:AF13 Q35:R35" xr:uid="{00000000-0002-0000-0000-00000B000000}">
      <formula1>1</formula1>
      <formula2>31</formula2>
    </dataValidation>
    <dataValidation type="whole" imeMode="halfAlpha" allowBlank="1" showInputMessage="1" showErrorMessage="1" sqref="AI5:AJ5 N10:O10 AI13:AJ13 AD21:AE32 U35:V35 O50:P50 F58:G59 O59:P59 O42:P42 O48:P48 O46:P46 O44:P44 O52:P52 O56:P56 O54:P54 F41:G56" xr:uid="{00000000-0002-0000-0000-00000C000000}">
      <formula1>1900</formula1>
      <formula2>2100</formula2>
    </dataValidation>
    <dataValidation type="list" allowBlank="1" showInputMessage="1" showErrorMessage="1" sqref="AH24:AL24" xr:uid="{00000000-0002-0000-0000-00000D000000}">
      <formula1>"Please select,Graduated,Withdrew"</formula1>
    </dataValidation>
    <dataValidation type="list" allowBlank="1" showInputMessage="1" showErrorMessage="1" sqref="AH26:AL26 AH28:AL28" xr:uid="{00000000-0002-0000-0000-00000E000000}">
      <formula1>"Please select,Graduated,Completed,Withdrew"</formula1>
    </dataValidation>
    <dataValidation type="list" allowBlank="1" showInputMessage="1" showErrorMessage="1" sqref="AH30:AL30" xr:uid="{00000000-0002-0000-0000-00000F000000}">
      <formula1>"Please select,Completed,Withdrew"</formula1>
    </dataValidation>
    <dataValidation type="list" errorStyle="information" allowBlank="1" showInputMessage="1" showErrorMessage="1" error="If it's not listed, Please fill in the form directly." sqref="B25:E28" xr:uid="{00000000-0002-0000-0000-000010000000}">
      <formula1>"Please select,University,Master’s Program,Doctoral Program"</formula1>
    </dataValidation>
    <dataValidation type="list" allowBlank="1" showInputMessage="1" showErrorMessage="1" sqref="BN2" xr:uid="{E92D774B-0A71-4C8E-B4F6-31EB511212B6}">
      <formula1>"dammy"</formula1>
    </dataValidation>
  </dataValidations>
  <pageMargins left="0.70866141732283472" right="0.70866141732283472" top="0.15748031496062992" bottom="0.15748031496062992" header="0.11811023622047245" footer="0.11811023622047245"/>
  <pageSetup paperSize="9" scale="82"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90" r:id="rId6" name="Check Box 66">
              <controlPr defaultSize="0" autoFill="0" autoLine="0" autoPict="0">
                <anchor moveWithCells="1">
                  <from>
                    <xdr:col>1</xdr:col>
                    <xdr:colOff>76200</xdr:colOff>
                    <xdr:row>1</xdr:row>
                    <xdr:rowOff>25400</xdr:rowOff>
                  </from>
                  <to>
                    <xdr:col>2</xdr:col>
                    <xdr:colOff>127000</xdr:colOff>
                    <xdr:row>1</xdr:row>
                    <xdr:rowOff>463550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11000000}">
          <x14:formula1>
            <xm:f>'Fields of Specializations'!$B$4:$B$286</xm:f>
          </x14:formula1>
          <xm:sqref>I15</xm:sqref>
        </x14:dataValidation>
        <x14:dataValidation type="list" allowBlank="1" showInputMessage="1" showErrorMessage="1" xr:uid="{00000000-0002-0000-0000-000012000000}">
          <x14:formula1>
            <xm:f>事務所利用シート!$O$1:$O$4</xm:f>
          </x14:formula1>
          <xm:sqref>AB10:AF10</xm:sqref>
        </x14:dataValidation>
        <x14:dataValidation type="list" errorStyle="warning" allowBlank="1" showInputMessage="1" showErrorMessage="1" xr:uid="{00000000-0002-0000-0000-000013000000}">
          <x14:formula1>
            <xm:f>'Status of residence'!$A$1:$A$28</xm:f>
          </x14:formula1>
          <xm:sqref>AB12:AL12</xm:sqref>
        </x14:dataValidation>
        <x14:dataValidation type="list" errorStyle="information" allowBlank="1" showInputMessage="1" showErrorMessage="1" error="If it's not listed, Please fill in the form directly." xr:uid="{00000000-0002-0000-0000-000014000000}">
          <x14:formula1>
            <xm:f>'Degree list'!$A$3:$A$55</xm:f>
          </x14:formula1>
          <xm:sqref>M33</xm:sqref>
        </x14:dataValidation>
        <x14:dataValidation type="list" allowBlank="1" showInputMessage="1" showErrorMessage="1" xr:uid="{2C8FDBA4-0D27-4278-9EF4-5801CA988D0C}">
          <x14:formula1>
            <xm:f>事務所利用シート!$U$1:$U$3</xm:f>
          </x14:formula1>
          <xm:sqref>K43:R43 K55:R55 K45:R45 K47:R47 K49:R49 K51:R51 K53:R53 K58:R58 K41:R41</xm:sqref>
        </x14:dataValidation>
        <x14:dataValidation type="list" errorStyle="information" allowBlank="1" showInputMessage="1" showErrorMessage="1" error="If it's not listed, Please fill in the form directly." xr:uid="{15145B20-BAF3-4B96-A112-CF3EEAEF98F0}">
          <x14:formula1>
            <xm:f>事務所利用シート!$Z$1:$Z$3</xm:f>
          </x14:formula1>
          <xm:sqref>AG33:AL33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H10"/>
  <sheetViews>
    <sheetView workbookViewId="0">
      <selection activeCell="C17" sqref="C17"/>
    </sheetView>
  </sheetViews>
  <sheetFormatPr defaultRowHeight="13.5"/>
  <cols>
    <col min="1" max="1" width="5.6640625" customWidth="1"/>
    <col min="2" max="2" width="10.6640625" customWidth="1"/>
    <col min="3" max="3" width="51.75" customWidth="1"/>
    <col min="4" max="4" width="18.6640625" customWidth="1"/>
    <col min="5" max="8" width="9" customWidth="1"/>
    <col min="9" max="9" width="10.6640625" customWidth="1"/>
  </cols>
  <sheetData>
    <row r="1" spans="1:8">
      <c r="A1" s="38" t="s">
        <v>855</v>
      </c>
      <c r="B1" s="38" t="s">
        <v>856</v>
      </c>
      <c r="C1" s="38" t="s">
        <v>857</v>
      </c>
      <c r="D1" s="38" t="s">
        <v>858</v>
      </c>
      <c r="E1" s="38" t="s">
        <v>859</v>
      </c>
      <c r="F1" s="38" t="s">
        <v>860</v>
      </c>
      <c r="G1" s="38" t="s">
        <v>861</v>
      </c>
      <c r="H1" s="38" t="s">
        <v>854</v>
      </c>
    </row>
    <row r="2" spans="1:8">
      <c r="A2">
        <v>99</v>
      </c>
      <c r="B2" t="str">
        <f>事務所利用シート!B65</f>
        <v>現職名称</v>
      </c>
      <c r="C2" t="str">
        <f>事務所利用シート!C65</f>
        <v/>
      </c>
      <c r="D2" t="str">
        <f>事務所利用シート!C67</f>
        <v/>
      </c>
      <c r="E2" t="str">
        <f>事務所利用シート!C66</f>
        <v/>
      </c>
      <c r="F2" t="str">
        <f>IF(事務所利用シート!C68="/00","",事務所利用シート!C68)</f>
        <v/>
      </c>
      <c r="G2" t="str">
        <f>事務所利用シート!C69</f>
        <v/>
      </c>
      <c r="H2" t="b">
        <v>1</v>
      </c>
    </row>
    <row r="3" spans="1:8">
      <c r="A3">
        <v>1</v>
      </c>
      <c r="B3" t="str">
        <f>事務所利用シート!B70</f>
        <v>職歴1名称</v>
      </c>
      <c r="C3" t="str">
        <f>事務所利用シート!C70</f>
        <v/>
      </c>
      <c r="D3" t="str">
        <f>事務所利用シート!C72</f>
        <v/>
      </c>
      <c r="E3" t="str">
        <f>事務所利用シート!C71</f>
        <v/>
      </c>
      <c r="F3" t="str">
        <f>IF(事務所利用シート!C73="/00","",事務所利用シート!C73)</f>
        <v/>
      </c>
      <c r="G3" t="str">
        <f>事務所利用シート!C74</f>
        <v/>
      </c>
      <c r="H3" t="b">
        <f>IF(事務所利用シート!E70="Check",TRUE,FALSE)</f>
        <v>0</v>
      </c>
    </row>
    <row r="4" spans="1:8">
      <c r="A4">
        <v>2</v>
      </c>
      <c r="B4" t="str">
        <f>事務所利用シート!B75</f>
        <v>職歴2名称</v>
      </c>
      <c r="C4" t="str">
        <f>事務所利用シート!C75</f>
        <v/>
      </c>
      <c r="D4" t="str">
        <f>事務所利用シート!C77</f>
        <v/>
      </c>
      <c r="E4" t="str">
        <f>事務所利用シート!C76</f>
        <v/>
      </c>
      <c r="F4" t="str">
        <f>IF(事務所利用シート!C78="/00","",事務所利用シート!C78)</f>
        <v/>
      </c>
      <c r="G4" t="str">
        <f>事務所利用シート!C79</f>
        <v/>
      </c>
      <c r="H4" t="b">
        <f>IF(事務所利用シート!E75="Check",TRUE,FALSE)</f>
        <v>0</v>
      </c>
    </row>
    <row r="5" spans="1:8">
      <c r="A5">
        <v>3</v>
      </c>
      <c r="B5" t="str">
        <f>事務所利用シート!B80</f>
        <v>職歴3名称</v>
      </c>
      <c r="C5" t="str">
        <f>事務所利用シート!C80</f>
        <v/>
      </c>
      <c r="D5" t="str">
        <f>事務所利用シート!C82</f>
        <v/>
      </c>
      <c r="E5" t="str">
        <f>事務所利用シート!C81</f>
        <v/>
      </c>
      <c r="F5" t="str">
        <f>IF(事務所利用シート!C83="/00","",事務所利用シート!C83)</f>
        <v/>
      </c>
      <c r="G5" t="str">
        <f>事務所利用シート!C84</f>
        <v/>
      </c>
      <c r="H5" t="b">
        <f>IF(事務所利用シート!E80="Check",TRUE,FALSE)</f>
        <v>0</v>
      </c>
    </row>
    <row r="6" spans="1:8">
      <c r="A6">
        <v>4</v>
      </c>
      <c r="B6" t="str">
        <f>事務所利用シート!B85</f>
        <v>職歴4名称</v>
      </c>
      <c r="C6" t="str">
        <f>事務所利用シート!C85</f>
        <v/>
      </c>
      <c r="D6" t="str">
        <f>事務所利用シート!C87</f>
        <v/>
      </c>
      <c r="E6" t="str">
        <f>事務所利用シート!C86</f>
        <v/>
      </c>
      <c r="F6" t="str">
        <f>IF(事務所利用シート!C88="/00","",事務所利用シート!C88)</f>
        <v/>
      </c>
      <c r="G6" t="str">
        <f>事務所利用シート!C89</f>
        <v/>
      </c>
      <c r="H6" t="b">
        <f>IF(事務所利用シート!E85="Check",TRUE,FALSE)</f>
        <v>0</v>
      </c>
    </row>
    <row r="7" spans="1:8">
      <c r="A7">
        <v>5</v>
      </c>
      <c r="B7" t="str">
        <f>事務所利用シート!B90</f>
        <v>職歴5名称</v>
      </c>
      <c r="C7" t="str">
        <f>事務所利用シート!C90</f>
        <v/>
      </c>
      <c r="D7" t="str">
        <f>事務所利用シート!C92</f>
        <v/>
      </c>
      <c r="E7" t="str">
        <f>事務所利用シート!C91</f>
        <v/>
      </c>
      <c r="F7" t="str">
        <f>IF(事務所利用シート!C93="/00","",事務所利用シート!C93)</f>
        <v/>
      </c>
      <c r="G7" t="str">
        <f>事務所利用シート!C94</f>
        <v/>
      </c>
      <c r="H7" t="b">
        <f>IF(事務所利用シート!E90="Check",TRUE,FALSE)</f>
        <v>0</v>
      </c>
    </row>
    <row r="8" spans="1:8">
      <c r="A8">
        <v>6</v>
      </c>
      <c r="B8" t="str">
        <f>事務所利用シート!B95</f>
        <v>職歴6名称</v>
      </c>
      <c r="C8" t="str">
        <f>事務所利用シート!C95</f>
        <v/>
      </c>
      <c r="D8" t="str">
        <f>事務所利用シート!C97</f>
        <v/>
      </c>
      <c r="E8" t="str">
        <f>事務所利用シート!C96</f>
        <v/>
      </c>
      <c r="F8" t="str">
        <f>IF(事務所利用シート!C98="/00","",事務所利用シート!C98)</f>
        <v/>
      </c>
      <c r="G8" t="str">
        <f>事務所利用シート!C99</f>
        <v/>
      </c>
      <c r="H8" t="b">
        <f>IF(事務所利用シート!E95="Check",TRUE,FALSE)</f>
        <v>0</v>
      </c>
    </row>
    <row r="9" spans="1:8">
      <c r="A9">
        <v>7</v>
      </c>
      <c r="B9" t="str">
        <f>事務所利用シート!B100</f>
        <v>職歴7名称</v>
      </c>
      <c r="C9" t="str">
        <f>事務所利用シート!C100</f>
        <v/>
      </c>
      <c r="D9" t="str">
        <f>事務所利用シート!C102</f>
        <v/>
      </c>
      <c r="E9" t="str">
        <f>事務所利用シート!C101</f>
        <v/>
      </c>
      <c r="F9" t="str">
        <f>IF(事務所利用シート!C103="/00","",事務所利用シート!C103)</f>
        <v/>
      </c>
      <c r="G9" t="str">
        <f>事務所利用シート!C104</f>
        <v/>
      </c>
      <c r="H9" t="b">
        <f>IF(事務所利用シート!E100="Check",TRUE,FALSE)</f>
        <v>0</v>
      </c>
    </row>
    <row r="10" spans="1:8">
      <c r="A10">
        <v>8</v>
      </c>
      <c r="B10" t="str">
        <f>事務所利用シート!B105</f>
        <v>職歴8名称</v>
      </c>
      <c r="C10" t="str">
        <f>事務所利用シート!C105</f>
        <v/>
      </c>
      <c r="D10" t="str">
        <f>事務所利用シート!C107</f>
        <v/>
      </c>
      <c r="E10" t="str">
        <f>事務所利用シート!C106</f>
        <v/>
      </c>
      <c r="F10" t="str">
        <f>IF(事務所利用シート!C108="/00","",事務所利用シート!C108)</f>
        <v/>
      </c>
      <c r="G10" t="str">
        <f>事務所利用シート!C109</f>
        <v/>
      </c>
      <c r="H10" t="b">
        <f>IF(事務所利用シート!E105="Check",TRUE,FALSE)</f>
        <v>0</v>
      </c>
    </row>
  </sheetData>
  <customSheetViews>
    <customSheetView guid="{D0E28751-E0EC-4A59-868F-165AD7EE0844}" state="hidden">
      <selection activeCell="C17" sqref="C17"/>
      <pageMargins left="0.7" right="0.7" top="0.75" bottom="0.75" header="0.3" footer="0.3"/>
      <pageSetup paperSize="9" orientation="portrait" r:id="rId1"/>
    </customSheetView>
    <customSheetView guid="{8E20F359-6C44-406F-8DA6-30A60C6C67F3}">
      <selection activeCell="C2" sqref="C2"/>
      <pageMargins left="0.7" right="0.7" top="0.75" bottom="0.75" header="0.3" footer="0.3"/>
      <pageSetup paperSize="9" orientation="portrait" r:id="rId2"/>
    </customSheetView>
  </customSheetViews>
  <phoneticPr fontId="18"/>
  <conditionalFormatting sqref="C1:G1">
    <cfRule type="expression" dxfId="4" priority="6">
      <formula>#REF!="NG"</formula>
    </cfRule>
  </conditionalFormatting>
  <conditionalFormatting sqref="H1">
    <cfRule type="expression" dxfId="3" priority="4">
      <formula>#REF!="NG"</formula>
    </cfRule>
  </conditionalFormatting>
  <conditionalFormatting sqref="A1:H1">
    <cfRule type="expression" dxfId="2" priority="5">
      <formula>#REF!="NG"</formula>
    </cfRule>
  </conditionalFormatting>
  <conditionalFormatting sqref="A1">
    <cfRule type="expression" dxfId="1" priority="2">
      <formula>#REF!="NG"</formula>
    </cfRule>
  </conditionalFormatting>
  <conditionalFormatting sqref="A1">
    <cfRule type="expression" dxfId="0" priority="3">
      <formula>#REF!="NG"</formula>
    </cfRule>
  </conditionalFormatting>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39E0-8AC9-4073-B966-02F9CD48F064}">
  <sheetPr>
    <tabColor rgb="FFFFFF00"/>
    <pageSetUpPr autoPageBreaks="0" fitToPage="1"/>
  </sheetPr>
  <dimension ref="A1:BI110"/>
  <sheetViews>
    <sheetView view="pageBreakPreview" topLeftCell="A12" zoomScale="96" zoomScaleNormal="100" zoomScaleSheetLayoutView="96" workbookViewId="0">
      <selection activeCell="R63" sqref="R63"/>
    </sheetView>
  </sheetViews>
  <sheetFormatPr defaultColWidth="9" defaultRowHeight="13"/>
  <cols>
    <col min="1" max="1" width="1.58203125" style="21" customWidth="1"/>
    <col min="2" max="38" width="2.5" style="21" customWidth="1"/>
    <col min="39" max="39" width="1.58203125" style="21" customWidth="1"/>
    <col min="40" max="45" width="2.5" style="21" customWidth="1"/>
    <col min="46" max="16384" width="9" style="21"/>
  </cols>
  <sheetData>
    <row r="1" spans="1:61" ht="6" customHeight="1" thickBot="1">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row>
    <row r="2" spans="1:61" customFormat="1" ht="41.5" customHeight="1" thickBot="1">
      <c r="A2" s="94"/>
      <c r="B2" s="281"/>
      <c r="C2" s="282"/>
      <c r="D2" s="283" t="s">
        <v>952</v>
      </c>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5"/>
      <c r="AN2" s="94"/>
      <c r="AO2" s="94"/>
      <c r="AP2" s="94"/>
      <c r="AQ2" s="94"/>
      <c r="AR2" s="94"/>
      <c r="AS2" s="94"/>
      <c r="AT2" s="94"/>
      <c r="AU2" s="94"/>
      <c r="AV2" s="94"/>
      <c r="AW2" s="94"/>
      <c r="AX2" s="94"/>
      <c r="AY2" s="94"/>
      <c r="AZ2" s="94"/>
      <c r="BA2" s="94"/>
      <c r="BB2" s="94"/>
      <c r="BC2" s="94"/>
      <c r="BD2" s="94"/>
      <c r="BE2" s="94"/>
      <c r="BF2" s="94"/>
      <c r="BG2" s="94"/>
      <c r="BH2" s="94"/>
      <c r="BI2" s="94"/>
    </row>
    <row r="3" spans="1:61" customFormat="1" ht="2" customHeight="1">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row>
    <row r="4" spans="1:61" ht="25">
      <c r="A4" s="93"/>
      <c r="B4" s="299" t="s">
        <v>430</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93"/>
      <c r="AN4" s="93"/>
      <c r="AO4" s="93"/>
      <c r="AP4" s="93"/>
      <c r="AQ4" s="93"/>
      <c r="AR4" s="93"/>
      <c r="AS4" s="93"/>
      <c r="AT4" s="93"/>
      <c r="AU4" s="93"/>
      <c r="AV4" s="93"/>
      <c r="AW4" s="93"/>
      <c r="AX4" s="93"/>
      <c r="AY4" s="93"/>
      <c r="AZ4" s="93"/>
      <c r="BA4" s="93"/>
      <c r="BB4" s="93"/>
      <c r="BC4" s="93"/>
      <c r="BD4" s="93"/>
      <c r="BE4" s="93"/>
      <c r="BF4" s="93"/>
      <c r="BG4" s="93"/>
      <c r="BH4" s="93"/>
      <c r="BI4" s="93"/>
    </row>
    <row r="5" spans="1:61">
      <c r="A5" s="93"/>
      <c r="B5" s="93" t="s">
        <v>466</v>
      </c>
      <c r="C5" s="93"/>
      <c r="D5" s="95"/>
      <c r="E5" s="93"/>
      <c r="F5" s="93"/>
      <c r="G5" s="93"/>
      <c r="H5" s="93"/>
      <c r="I5" s="93"/>
      <c r="J5" s="93"/>
      <c r="K5" s="93"/>
      <c r="L5" s="93"/>
      <c r="M5" s="93"/>
      <c r="N5" s="93"/>
      <c r="O5" s="93"/>
      <c r="P5" s="93"/>
      <c r="Q5" s="93"/>
      <c r="R5" s="93"/>
      <c r="S5" s="93"/>
      <c r="T5" s="96"/>
      <c r="U5" s="93"/>
      <c r="V5" s="93"/>
      <c r="W5" s="93"/>
      <c r="X5" s="93"/>
      <c r="Y5" s="200" t="s">
        <v>431</v>
      </c>
      <c r="Z5" s="201"/>
      <c r="AA5" s="123">
        <v>4</v>
      </c>
      <c r="AB5" s="123"/>
      <c r="AC5" s="116" t="s">
        <v>432</v>
      </c>
      <c r="AD5" s="116"/>
      <c r="AE5" s="123">
        <v>1</v>
      </c>
      <c r="AF5" s="123"/>
      <c r="AG5" s="202" t="s">
        <v>433</v>
      </c>
      <c r="AH5" s="202"/>
      <c r="AI5" s="123">
        <v>2024</v>
      </c>
      <c r="AJ5" s="123"/>
      <c r="AK5" s="117" t="s">
        <v>441</v>
      </c>
      <c r="AL5" s="117"/>
      <c r="AM5" s="93"/>
      <c r="AN5" s="93"/>
      <c r="AO5" s="103"/>
      <c r="AP5" s="93"/>
      <c r="AQ5" s="93"/>
      <c r="AR5" s="93"/>
      <c r="AS5" s="93"/>
      <c r="AT5" s="93"/>
      <c r="AU5" s="93"/>
      <c r="AV5" s="93"/>
      <c r="AW5" s="93"/>
      <c r="AX5" s="93"/>
      <c r="AY5" s="93"/>
      <c r="AZ5" s="93"/>
      <c r="BA5" s="93"/>
      <c r="BB5" s="93"/>
      <c r="BC5" s="93"/>
      <c r="BD5" s="93"/>
      <c r="BE5" s="93"/>
      <c r="BF5" s="93"/>
      <c r="BG5" s="93"/>
      <c r="BH5" s="93"/>
      <c r="BI5" s="93"/>
    </row>
    <row r="6" spans="1:61" ht="13.5" thickBot="1">
      <c r="A6" s="93"/>
      <c r="B6" s="93" t="s">
        <v>953</v>
      </c>
      <c r="C6" s="93"/>
      <c r="D6" s="95"/>
      <c r="E6" s="93"/>
      <c r="F6" s="93"/>
      <c r="G6" s="93"/>
      <c r="H6" s="93"/>
      <c r="I6" s="93"/>
      <c r="J6" s="93"/>
      <c r="K6" s="93"/>
      <c r="L6" s="93"/>
      <c r="M6" s="93"/>
      <c r="N6" s="93"/>
      <c r="O6" s="93"/>
      <c r="P6" s="93"/>
      <c r="Q6" s="93"/>
      <c r="R6" s="93"/>
      <c r="S6" s="93"/>
      <c r="T6" s="96"/>
      <c r="U6" s="93"/>
      <c r="V6" s="93"/>
      <c r="W6" s="93"/>
      <c r="X6" s="93"/>
      <c r="Y6" s="97"/>
      <c r="Z6" s="97"/>
      <c r="AA6" s="98"/>
      <c r="AB6" s="98"/>
      <c r="AC6" s="99"/>
      <c r="AD6" s="99"/>
      <c r="AE6" s="98"/>
      <c r="AF6" s="98"/>
      <c r="AG6" s="99"/>
      <c r="AH6" s="99"/>
      <c r="AI6" s="98"/>
      <c r="AJ6" s="98"/>
      <c r="AK6" s="99"/>
      <c r="AL6" s="24"/>
      <c r="AM6" s="93"/>
      <c r="AN6" s="93"/>
      <c r="AO6" s="103"/>
      <c r="AP6" s="93"/>
      <c r="AQ6" s="93"/>
      <c r="AR6" s="93"/>
      <c r="AS6" s="93"/>
      <c r="AT6" s="93"/>
      <c r="AU6" s="93"/>
      <c r="AV6" s="93"/>
      <c r="AW6" s="93"/>
      <c r="AX6" s="93"/>
      <c r="AY6" s="93"/>
      <c r="AZ6" s="93"/>
      <c r="BA6" s="93"/>
      <c r="BB6" s="93"/>
      <c r="BC6" s="93"/>
      <c r="BD6" s="93"/>
      <c r="BE6" s="93"/>
      <c r="BF6" s="93"/>
      <c r="BG6" s="93"/>
      <c r="BH6" s="93"/>
      <c r="BI6" s="93"/>
    </row>
    <row r="7" spans="1:61" ht="13.15" customHeight="1">
      <c r="A7" s="93"/>
      <c r="B7" s="270"/>
      <c r="C7" s="271"/>
      <c r="D7" s="271"/>
      <c r="E7" s="272"/>
      <c r="F7" s="242" t="s">
        <v>435</v>
      </c>
      <c r="G7" s="279"/>
      <c r="H7" s="279"/>
      <c r="I7" s="279"/>
      <c r="J7" s="279"/>
      <c r="K7" s="279"/>
      <c r="L7" s="279"/>
      <c r="M7" s="279"/>
      <c r="N7" s="242" t="s">
        <v>436</v>
      </c>
      <c r="O7" s="279"/>
      <c r="P7" s="279"/>
      <c r="Q7" s="279"/>
      <c r="R7" s="279"/>
      <c r="S7" s="279"/>
      <c r="T7" s="279"/>
      <c r="U7" s="279"/>
      <c r="V7" s="265" t="s">
        <v>444</v>
      </c>
      <c r="W7" s="266"/>
      <c r="X7" s="266"/>
      <c r="Y7" s="306" t="s">
        <v>1072</v>
      </c>
      <c r="Z7" s="204"/>
      <c r="AA7" s="204"/>
      <c r="AB7" s="204"/>
      <c r="AC7" s="204"/>
      <c r="AD7" s="204"/>
      <c r="AE7" s="204"/>
      <c r="AF7" s="205"/>
      <c r="AG7" s="210" t="s">
        <v>951</v>
      </c>
      <c r="AH7" s="210"/>
      <c r="AI7" s="210"/>
      <c r="AJ7" s="210"/>
      <c r="AK7" s="210"/>
      <c r="AL7" s="211"/>
      <c r="AM7" s="93"/>
      <c r="AN7" s="93"/>
      <c r="AO7" s="93"/>
      <c r="AP7" s="93"/>
      <c r="AQ7" s="93"/>
      <c r="AR7" s="93"/>
      <c r="AS7" s="93"/>
      <c r="AT7" s="93"/>
      <c r="AU7" s="93"/>
      <c r="AV7" s="93"/>
      <c r="AW7" s="93"/>
      <c r="AX7" s="93"/>
      <c r="AY7" s="93"/>
      <c r="AZ7" s="93"/>
      <c r="BA7" s="93"/>
      <c r="BB7" s="93"/>
      <c r="BC7" s="93"/>
      <c r="BD7" s="93"/>
      <c r="BE7" s="93"/>
      <c r="BF7" s="93"/>
      <c r="BG7" s="93"/>
      <c r="BH7" s="93"/>
      <c r="BI7" s="93"/>
    </row>
    <row r="8" spans="1:61" ht="22.9" customHeight="1">
      <c r="A8" s="93"/>
      <c r="B8" s="273" t="s">
        <v>437</v>
      </c>
      <c r="C8" s="274"/>
      <c r="D8" s="275"/>
      <c r="E8" s="276"/>
      <c r="F8" s="307" t="s">
        <v>1067</v>
      </c>
      <c r="G8" s="153"/>
      <c r="H8" s="153"/>
      <c r="I8" s="153"/>
      <c r="J8" s="153"/>
      <c r="K8" s="153"/>
      <c r="L8" s="153"/>
      <c r="M8" s="153"/>
      <c r="N8" s="307" t="s">
        <v>1068</v>
      </c>
      <c r="O8" s="153"/>
      <c r="P8" s="153"/>
      <c r="Q8" s="153"/>
      <c r="R8" s="153"/>
      <c r="S8" s="153"/>
      <c r="T8" s="153"/>
      <c r="U8" s="153"/>
      <c r="V8" s="197" t="s">
        <v>442</v>
      </c>
      <c r="W8" s="197"/>
      <c r="X8" s="197"/>
      <c r="Y8" s="300" t="s">
        <v>1073</v>
      </c>
      <c r="Z8" s="301"/>
      <c r="AA8" s="301"/>
      <c r="AB8" s="301"/>
      <c r="AC8" s="301"/>
      <c r="AD8" s="301"/>
      <c r="AE8" s="301"/>
      <c r="AF8" s="302"/>
      <c r="AG8" s="212"/>
      <c r="AH8" s="212"/>
      <c r="AI8" s="212"/>
      <c r="AJ8" s="212"/>
      <c r="AK8" s="212"/>
      <c r="AL8" s="213"/>
      <c r="AM8" s="93"/>
      <c r="AN8" s="93"/>
      <c r="AO8" s="93"/>
      <c r="AP8" s="93"/>
      <c r="AQ8" s="93"/>
      <c r="AR8" s="93"/>
      <c r="AS8" s="93"/>
      <c r="AT8" s="93"/>
      <c r="AU8" s="93"/>
      <c r="AV8" s="93"/>
      <c r="AW8" s="93"/>
      <c r="AX8" s="93"/>
      <c r="AY8" s="93"/>
      <c r="AZ8" s="93"/>
      <c r="BA8" s="93"/>
      <c r="BB8" s="93"/>
      <c r="BC8" s="93"/>
      <c r="BD8" s="93"/>
      <c r="BE8" s="93"/>
      <c r="BF8" s="93"/>
      <c r="BG8" s="93"/>
      <c r="BH8" s="93"/>
      <c r="BI8" s="93"/>
    </row>
    <row r="9" spans="1:61" ht="22.9" customHeight="1">
      <c r="A9" s="93"/>
      <c r="B9" s="267" t="s">
        <v>438</v>
      </c>
      <c r="C9" s="268"/>
      <c r="D9" s="269"/>
      <c r="E9" s="230"/>
      <c r="F9" s="303" t="s">
        <v>1069</v>
      </c>
      <c r="G9" s="304"/>
      <c r="H9" s="304"/>
      <c r="I9" s="304"/>
      <c r="J9" s="304"/>
      <c r="K9" s="304"/>
      <c r="L9" s="304"/>
      <c r="M9" s="305"/>
      <c r="N9" s="303" t="s">
        <v>1070</v>
      </c>
      <c r="O9" s="304"/>
      <c r="P9" s="304"/>
      <c r="Q9" s="304"/>
      <c r="R9" s="304"/>
      <c r="S9" s="304"/>
      <c r="T9" s="304"/>
      <c r="U9" s="305"/>
      <c r="V9" s="277" t="s">
        <v>443</v>
      </c>
      <c r="W9" s="277"/>
      <c r="X9" s="278"/>
      <c r="Y9" s="206" t="s">
        <v>1074</v>
      </c>
      <c r="Z9" s="207"/>
      <c r="AA9" s="207"/>
      <c r="AB9" s="207"/>
      <c r="AC9" s="207"/>
      <c r="AD9" s="207"/>
      <c r="AE9" s="207"/>
      <c r="AF9" s="208"/>
      <c r="AG9" s="212"/>
      <c r="AH9" s="212"/>
      <c r="AI9" s="212"/>
      <c r="AJ9" s="212"/>
      <c r="AK9" s="212"/>
      <c r="AL9" s="213"/>
      <c r="AM9" s="93"/>
      <c r="AN9" s="93"/>
      <c r="AO9" s="93"/>
      <c r="AP9" s="93"/>
      <c r="AQ9" s="93"/>
      <c r="AR9" s="93"/>
      <c r="AS9" s="93"/>
      <c r="AT9" s="93"/>
      <c r="AU9" s="93"/>
      <c r="AV9" s="93"/>
      <c r="AW9" s="93"/>
      <c r="AX9" s="93"/>
      <c r="AY9" s="93"/>
      <c r="AZ9" s="93"/>
      <c r="BA9" s="93"/>
      <c r="BB9" s="93"/>
      <c r="BC9" s="93"/>
      <c r="BD9" s="93"/>
      <c r="BE9" s="93"/>
      <c r="BF9" s="93"/>
      <c r="BG9" s="93"/>
      <c r="BH9" s="93"/>
      <c r="BI9" s="93"/>
    </row>
    <row r="10" spans="1:61" ht="14.25" customHeight="1">
      <c r="A10" s="93"/>
      <c r="B10" s="267" t="s">
        <v>440</v>
      </c>
      <c r="C10" s="268"/>
      <c r="D10" s="269"/>
      <c r="E10" s="230"/>
      <c r="F10" s="123">
        <v>1</v>
      </c>
      <c r="G10" s="123"/>
      <c r="H10" s="116" t="s">
        <v>432</v>
      </c>
      <c r="I10" s="116"/>
      <c r="J10" s="123">
        <v>1</v>
      </c>
      <c r="K10" s="123"/>
      <c r="L10" s="202" t="s">
        <v>433</v>
      </c>
      <c r="M10" s="202"/>
      <c r="N10" s="123">
        <v>1980</v>
      </c>
      <c r="O10" s="123"/>
      <c r="P10" s="139" t="s">
        <v>441</v>
      </c>
      <c r="Q10" s="140"/>
      <c r="R10" s="142">
        <f>IFERROR(DATEDIF(DATE($N$10,$F$10,$J$10),DATE($AI$5,$AA$5,$AE$5),"Y"),"###")</f>
        <v>44</v>
      </c>
      <c r="S10" s="143"/>
      <c r="T10" s="144" t="s">
        <v>465</v>
      </c>
      <c r="U10" s="145"/>
      <c r="V10" s="126" t="s">
        <v>439</v>
      </c>
      <c r="W10" s="126"/>
      <c r="X10" s="126"/>
      <c r="Y10" s="126"/>
      <c r="Z10" s="126"/>
      <c r="AA10" s="126"/>
      <c r="AB10" s="209" t="s">
        <v>1071</v>
      </c>
      <c r="AC10" s="209"/>
      <c r="AD10" s="209"/>
      <c r="AE10" s="209"/>
      <c r="AF10" s="209"/>
      <c r="AG10" s="212"/>
      <c r="AH10" s="212"/>
      <c r="AI10" s="212"/>
      <c r="AJ10" s="212"/>
      <c r="AK10" s="212"/>
      <c r="AL10" s="213"/>
      <c r="AM10" s="93"/>
      <c r="AN10" s="93"/>
      <c r="AO10" s="103"/>
      <c r="AP10" s="93"/>
      <c r="AQ10" s="93"/>
      <c r="AR10" s="93"/>
      <c r="AS10" s="93"/>
      <c r="AT10" s="93"/>
      <c r="AU10" s="93"/>
      <c r="AV10" s="93"/>
      <c r="AW10" s="93"/>
      <c r="AX10" s="93"/>
      <c r="AY10" s="93"/>
      <c r="AZ10" s="93"/>
      <c r="BA10" s="93"/>
      <c r="BB10" s="93"/>
      <c r="BC10" s="93"/>
      <c r="BD10" s="93"/>
      <c r="BE10" s="93"/>
      <c r="BF10" s="93"/>
      <c r="BG10" s="93"/>
      <c r="BH10" s="93"/>
      <c r="BI10" s="93"/>
    </row>
    <row r="11" spans="1:61" ht="14.25" customHeight="1">
      <c r="A11" s="93"/>
      <c r="B11" s="220" t="s">
        <v>445</v>
      </c>
      <c r="C11" s="221"/>
      <c r="D11" s="221"/>
      <c r="E11" s="222"/>
      <c r="F11" s="126" t="s">
        <v>446</v>
      </c>
      <c r="G11" s="126"/>
      <c r="H11" s="126"/>
      <c r="I11" s="127" t="s">
        <v>1076</v>
      </c>
      <c r="J11" s="127"/>
      <c r="K11" s="127"/>
      <c r="L11" s="127"/>
      <c r="M11" s="127"/>
      <c r="N11" s="141"/>
      <c r="O11" s="141"/>
      <c r="P11" s="141"/>
      <c r="Q11" s="141"/>
      <c r="R11" s="141"/>
      <c r="S11" s="141"/>
      <c r="T11" s="141"/>
      <c r="U11" s="141"/>
      <c r="V11" s="198" t="s">
        <v>451</v>
      </c>
      <c r="W11" s="198"/>
      <c r="X11" s="198"/>
      <c r="Y11" s="198"/>
      <c r="Z11" s="198"/>
      <c r="AA11" s="198"/>
      <c r="AB11" s="153" t="s">
        <v>1075</v>
      </c>
      <c r="AC11" s="153"/>
      <c r="AD11" s="153"/>
      <c r="AE11" s="153"/>
      <c r="AF11" s="153"/>
      <c r="AG11" s="212"/>
      <c r="AH11" s="212"/>
      <c r="AI11" s="212"/>
      <c r="AJ11" s="212"/>
      <c r="AK11" s="212"/>
      <c r="AL11" s="213"/>
      <c r="AM11" s="93"/>
      <c r="AN11" s="93"/>
      <c r="AO11" s="93"/>
      <c r="AP11" s="93"/>
      <c r="AQ11" s="93"/>
      <c r="AR11" s="93"/>
      <c r="AS11" s="93"/>
      <c r="AT11" s="93"/>
      <c r="AU11" s="93"/>
      <c r="AV11" s="93"/>
      <c r="AW11" s="93"/>
      <c r="AX11" s="93"/>
      <c r="AY11" s="93"/>
      <c r="AZ11" s="93"/>
      <c r="BA11" s="93"/>
      <c r="BB11" s="93"/>
      <c r="BC11" s="93"/>
      <c r="BD11" s="93"/>
      <c r="BE11" s="93"/>
      <c r="BF11" s="93"/>
      <c r="BG11" s="93"/>
      <c r="BH11" s="93"/>
      <c r="BI11" s="93"/>
    </row>
    <row r="12" spans="1:61" ht="27.4" customHeight="1">
      <c r="A12" s="93"/>
      <c r="B12" s="223"/>
      <c r="C12" s="224"/>
      <c r="D12" s="224"/>
      <c r="E12" s="225"/>
      <c r="F12" s="308" t="s">
        <v>1077</v>
      </c>
      <c r="G12" s="309"/>
      <c r="H12" s="309"/>
      <c r="I12" s="309"/>
      <c r="J12" s="309"/>
      <c r="K12" s="309"/>
      <c r="L12" s="309"/>
      <c r="M12" s="309"/>
      <c r="N12" s="309"/>
      <c r="O12" s="309"/>
      <c r="P12" s="309"/>
      <c r="Q12" s="309"/>
      <c r="R12" s="309"/>
      <c r="S12" s="309"/>
      <c r="T12" s="309"/>
      <c r="U12" s="310"/>
      <c r="V12" s="199" t="s">
        <v>449</v>
      </c>
      <c r="W12" s="199"/>
      <c r="X12" s="199"/>
      <c r="Y12" s="199"/>
      <c r="Z12" s="199"/>
      <c r="AA12" s="199"/>
      <c r="AB12" s="216" t="s">
        <v>804</v>
      </c>
      <c r="AC12" s="217"/>
      <c r="AD12" s="217"/>
      <c r="AE12" s="217"/>
      <c r="AF12" s="217"/>
      <c r="AG12" s="217"/>
      <c r="AH12" s="217"/>
      <c r="AI12" s="217"/>
      <c r="AJ12" s="217"/>
      <c r="AK12" s="217"/>
      <c r="AL12" s="218"/>
      <c r="AM12" s="93"/>
      <c r="AN12" s="93"/>
      <c r="AO12" s="93"/>
      <c r="AP12" s="93"/>
      <c r="AQ12" s="93"/>
      <c r="AR12" s="93"/>
      <c r="AS12" s="93"/>
      <c r="AT12" s="93"/>
      <c r="AU12" s="93"/>
      <c r="AV12" s="93"/>
      <c r="AW12" s="93"/>
      <c r="AX12" s="93"/>
      <c r="AY12" s="93"/>
      <c r="AZ12" s="93"/>
      <c r="BA12" s="93"/>
      <c r="BB12" s="93"/>
      <c r="BC12" s="93"/>
      <c r="BD12" s="93"/>
      <c r="BE12" s="93"/>
      <c r="BF12" s="93"/>
      <c r="BG12" s="93"/>
      <c r="BH12" s="93"/>
      <c r="BI12" s="93"/>
    </row>
    <row r="13" spans="1:61" ht="14.65" customHeight="1" thickBot="1">
      <c r="A13" s="93"/>
      <c r="B13" s="173" t="s">
        <v>447</v>
      </c>
      <c r="C13" s="174"/>
      <c r="D13" s="174"/>
      <c r="E13" s="175"/>
      <c r="F13" s="311" t="s">
        <v>1078</v>
      </c>
      <c r="G13" s="312"/>
      <c r="H13" s="312"/>
      <c r="I13" s="312"/>
      <c r="J13" s="312"/>
      <c r="K13" s="312"/>
      <c r="L13" s="312"/>
      <c r="M13" s="312"/>
      <c r="N13" s="312"/>
      <c r="O13" s="312"/>
      <c r="P13" s="312"/>
      <c r="Q13" s="312"/>
      <c r="R13" s="312"/>
      <c r="S13" s="312"/>
      <c r="T13" s="312"/>
      <c r="U13" s="312"/>
      <c r="V13" s="192" t="s">
        <v>950</v>
      </c>
      <c r="W13" s="193"/>
      <c r="X13" s="193"/>
      <c r="Y13" s="193"/>
      <c r="Z13" s="194"/>
      <c r="AA13" s="161">
        <v>5</v>
      </c>
      <c r="AB13" s="161"/>
      <c r="AC13" s="196" t="s">
        <v>432</v>
      </c>
      <c r="AD13" s="196"/>
      <c r="AE13" s="161">
        <v>1</v>
      </c>
      <c r="AF13" s="161"/>
      <c r="AG13" s="195" t="s">
        <v>433</v>
      </c>
      <c r="AH13" s="195"/>
      <c r="AI13" s="161">
        <v>2024</v>
      </c>
      <c r="AJ13" s="161"/>
      <c r="AK13" s="155" t="s">
        <v>441</v>
      </c>
      <c r="AL13" s="156"/>
      <c r="AM13" s="93"/>
      <c r="AN13" s="93"/>
      <c r="AO13" s="93"/>
      <c r="AP13" s="93"/>
      <c r="AQ13" s="93"/>
      <c r="AR13" s="93"/>
      <c r="AS13" s="93"/>
      <c r="AT13" s="93"/>
      <c r="AU13" s="93"/>
      <c r="AV13" s="93"/>
      <c r="AW13" s="93"/>
      <c r="AX13" s="93"/>
      <c r="AY13" s="93"/>
      <c r="AZ13" s="93"/>
      <c r="BA13" s="93"/>
      <c r="BB13" s="93"/>
      <c r="BC13" s="93"/>
      <c r="BD13" s="93"/>
      <c r="BE13" s="93"/>
      <c r="BF13" s="93"/>
      <c r="BG13" s="93"/>
      <c r="BH13" s="93"/>
      <c r="BI13" s="93"/>
    </row>
    <row r="14" spans="1:61" ht="6" customHeight="1" thickBot="1">
      <c r="A14" s="93"/>
      <c r="B14" s="100"/>
      <c r="C14" s="100"/>
      <c r="D14" s="100"/>
      <c r="E14" s="100"/>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98"/>
      <c r="AD14" s="98"/>
      <c r="AE14" s="98"/>
      <c r="AF14" s="98"/>
      <c r="AG14" s="98"/>
      <c r="AH14" s="98"/>
      <c r="AI14" s="98"/>
      <c r="AJ14" s="100"/>
      <c r="AK14" s="100"/>
      <c r="AL14" s="100"/>
      <c r="AM14" s="93"/>
      <c r="AN14" s="93"/>
      <c r="AO14" s="93"/>
      <c r="AP14" s="93"/>
      <c r="AQ14" s="93"/>
      <c r="AR14" s="93"/>
      <c r="AS14" s="93"/>
      <c r="AT14" s="93"/>
      <c r="AU14" s="93"/>
      <c r="AV14" s="93"/>
      <c r="AW14" s="93"/>
      <c r="AX14" s="93"/>
      <c r="AY14" s="93"/>
      <c r="AZ14" s="93"/>
      <c r="BA14" s="93"/>
      <c r="BB14" s="93"/>
      <c r="BC14" s="93"/>
      <c r="BD14" s="93"/>
      <c r="BE14" s="93"/>
      <c r="BF14" s="93"/>
      <c r="BG14" s="93"/>
      <c r="BH14" s="93"/>
      <c r="BI14" s="93"/>
    </row>
    <row r="15" spans="1:61" ht="14.25" customHeight="1">
      <c r="A15" s="93"/>
      <c r="B15" s="241" t="s">
        <v>460</v>
      </c>
      <c r="C15" s="242"/>
      <c r="D15" s="242"/>
      <c r="E15" s="242"/>
      <c r="F15" s="242"/>
      <c r="G15" s="242"/>
      <c r="H15" s="242"/>
      <c r="I15" s="244" t="s">
        <v>472</v>
      </c>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6"/>
      <c r="AM15" s="93"/>
      <c r="AN15" s="93"/>
      <c r="AO15" s="93"/>
      <c r="AP15" s="93"/>
      <c r="AQ15" s="93"/>
      <c r="AR15" s="93"/>
      <c r="AS15" s="93"/>
      <c r="AT15" s="93"/>
      <c r="AU15" s="93"/>
      <c r="AV15" s="93"/>
      <c r="AW15" s="93"/>
      <c r="AX15" s="93"/>
      <c r="AY15" s="93"/>
      <c r="AZ15" s="93"/>
      <c r="BA15" s="93"/>
      <c r="BB15" s="93"/>
      <c r="BC15" s="93"/>
      <c r="BD15" s="93"/>
      <c r="BE15" s="93"/>
      <c r="BF15" s="93"/>
      <c r="BG15" s="93"/>
      <c r="BH15" s="93"/>
      <c r="BI15" s="93"/>
    </row>
    <row r="16" spans="1:61">
      <c r="A16" s="93"/>
      <c r="B16" s="229" t="s">
        <v>461</v>
      </c>
      <c r="C16" s="126"/>
      <c r="D16" s="126"/>
      <c r="E16" s="126"/>
      <c r="F16" s="126"/>
      <c r="G16" s="126"/>
      <c r="H16" s="126"/>
      <c r="I16" s="128" t="s">
        <v>1079</v>
      </c>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9"/>
      <c r="AM16" s="93"/>
      <c r="AN16" s="93"/>
      <c r="AO16" s="93"/>
      <c r="AP16" s="93"/>
      <c r="AQ16" s="93"/>
      <c r="AR16" s="93"/>
      <c r="AS16" s="93"/>
      <c r="AT16" s="93"/>
      <c r="AU16" s="93"/>
      <c r="AV16" s="93"/>
      <c r="AW16" s="93"/>
      <c r="AX16" s="93"/>
      <c r="AY16" s="93"/>
      <c r="AZ16" s="93"/>
      <c r="BA16" s="93"/>
      <c r="BB16" s="93"/>
      <c r="BC16" s="93"/>
      <c r="BD16" s="93"/>
      <c r="BE16" s="93"/>
      <c r="BF16" s="93"/>
      <c r="BG16" s="93"/>
      <c r="BH16" s="93"/>
      <c r="BI16" s="93"/>
    </row>
    <row r="17" spans="1:61" ht="14.65" customHeight="1">
      <c r="A17" s="93"/>
      <c r="B17" s="133" t="s">
        <v>462</v>
      </c>
      <c r="C17" s="134"/>
      <c r="D17" s="134"/>
      <c r="E17" s="134"/>
      <c r="F17" s="134"/>
      <c r="G17" s="134"/>
      <c r="H17" s="135"/>
      <c r="I17" s="126" t="s">
        <v>463</v>
      </c>
      <c r="J17" s="126"/>
      <c r="K17" s="126"/>
      <c r="L17" s="126"/>
      <c r="M17" s="126"/>
      <c r="N17" s="153" t="s">
        <v>429</v>
      </c>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4"/>
      <c r="AM17" s="93"/>
      <c r="AN17" s="93"/>
      <c r="AO17" s="93"/>
      <c r="AP17" s="93"/>
      <c r="AQ17" s="93"/>
      <c r="AR17" s="93"/>
      <c r="AS17" s="93"/>
      <c r="AT17" s="93"/>
      <c r="AU17" s="93"/>
      <c r="AV17" s="93"/>
      <c r="AW17" s="93"/>
      <c r="AX17" s="93"/>
      <c r="AY17" s="93"/>
      <c r="AZ17" s="93"/>
      <c r="BA17" s="93"/>
      <c r="BB17" s="93"/>
      <c r="BC17" s="93"/>
      <c r="BD17" s="93"/>
      <c r="BE17" s="93"/>
      <c r="BF17" s="93"/>
      <c r="BG17" s="93"/>
      <c r="BH17" s="93"/>
      <c r="BI17" s="93"/>
    </row>
    <row r="18" spans="1:61" ht="13.5" thickBot="1">
      <c r="A18" s="93"/>
      <c r="B18" s="136"/>
      <c r="C18" s="137"/>
      <c r="D18" s="137"/>
      <c r="E18" s="137"/>
      <c r="F18" s="137"/>
      <c r="G18" s="137"/>
      <c r="H18" s="138"/>
      <c r="I18" s="152" t="s">
        <v>464</v>
      </c>
      <c r="J18" s="152"/>
      <c r="K18" s="152"/>
      <c r="L18" s="152"/>
      <c r="M18" s="152"/>
      <c r="N18" s="152"/>
      <c r="O18" s="152"/>
      <c r="P18" s="152"/>
      <c r="Q18" s="152"/>
      <c r="R18" s="152"/>
      <c r="S18" s="152"/>
      <c r="T18" s="152"/>
      <c r="U18" s="152"/>
      <c r="V18" s="130" t="s">
        <v>1080</v>
      </c>
      <c r="W18" s="131"/>
      <c r="X18" s="131"/>
      <c r="Y18" s="131"/>
      <c r="Z18" s="131"/>
      <c r="AA18" s="131"/>
      <c r="AB18" s="131"/>
      <c r="AC18" s="131"/>
      <c r="AD18" s="131"/>
      <c r="AE18" s="131"/>
      <c r="AF18" s="131"/>
      <c r="AG18" s="131"/>
      <c r="AH18" s="131"/>
      <c r="AI18" s="131"/>
      <c r="AJ18" s="131"/>
      <c r="AK18" s="131"/>
      <c r="AL18" s="132"/>
      <c r="AM18" s="93"/>
      <c r="AN18" s="93"/>
      <c r="AO18" s="93"/>
      <c r="AP18" s="93"/>
      <c r="AQ18" s="93"/>
      <c r="AR18" s="93"/>
      <c r="AS18" s="93"/>
      <c r="AT18" s="93"/>
      <c r="AU18" s="93"/>
      <c r="AV18" s="93"/>
      <c r="AW18" s="93"/>
      <c r="AX18" s="93"/>
      <c r="AY18" s="93"/>
      <c r="AZ18" s="93"/>
      <c r="BA18" s="93"/>
      <c r="BB18" s="93"/>
      <c r="BC18" s="93"/>
      <c r="BD18" s="93"/>
      <c r="BE18" s="93"/>
      <c r="BF18" s="93"/>
      <c r="BG18" s="93"/>
      <c r="BH18" s="93"/>
      <c r="BI18" s="93"/>
    </row>
    <row r="19" spans="1:61" ht="6"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row>
    <row r="20" spans="1:61" ht="28.5" customHeight="1" thickBot="1">
      <c r="A20" s="93"/>
      <c r="B20" s="219" t="s">
        <v>467</v>
      </c>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93"/>
      <c r="AN20" s="93"/>
      <c r="AO20" s="93"/>
      <c r="AP20" s="93"/>
      <c r="AQ20" s="93"/>
      <c r="AR20" s="93"/>
      <c r="AS20" s="93"/>
      <c r="AT20" s="93"/>
      <c r="AU20" s="93"/>
      <c r="AV20" s="93"/>
      <c r="AW20" s="93"/>
      <c r="AX20" s="93"/>
      <c r="AY20" s="93"/>
      <c r="AZ20" s="93"/>
      <c r="BA20" s="93"/>
      <c r="BB20" s="93"/>
      <c r="BC20" s="93"/>
      <c r="BD20" s="93"/>
      <c r="BE20" s="93"/>
      <c r="BF20" s="93"/>
      <c r="BG20" s="93"/>
      <c r="BH20" s="93"/>
      <c r="BI20" s="93"/>
    </row>
    <row r="21" spans="1:61">
      <c r="A21" s="93"/>
      <c r="B21" s="250" t="s">
        <v>452</v>
      </c>
      <c r="C21" s="251"/>
      <c r="D21" s="252"/>
      <c r="E21" s="252"/>
      <c r="F21" s="254" t="s">
        <v>1081</v>
      </c>
      <c r="G21" s="255"/>
      <c r="H21" s="255"/>
      <c r="I21" s="255"/>
      <c r="J21" s="255"/>
      <c r="K21" s="255"/>
      <c r="L21" s="255"/>
      <c r="M21" s="255"/>
      <c r="N21" s="255"/>
      <c r="O21" s="255"/>
      <c r="P21" s="255"/>
      <c r="Q21" s="255"/>
      <c r="R21" s="255"/>
      <c r="S21" s="255"/>
      <c r="T21" s="255"/>
      <c r="U21" s="255"/>
      <c r="V21" s="255"/>
      <c r="W21" s="255"/>
      <c r="X21" s="255"/>
      <c r="Y21" s="256"/>
      <c r="Z21" s="260">
        <v>4</v>
      </c>
      <c r="AA21" s="260"/>
      <c r="AB21" s="264" t="s">
        <v>432</v>
      </c>
      <c r="AC21" s="264"/>
      <c r="AD21" s="260">
        <v>1995</v>
      </c>
      <c r="AE21" s="260"/>
      <c r="AF21" s="214" t="s">
        <v>830</v>
      </c>
      <c r="AG21" s="215"/>
      <c r="AH21" s="261" t="s">
        <v>458</v>
      </c>
      <c r="AI21" s="262"/>
      <c r="AJ21" s="262"/>
      <c r="AK21" s="262"/>
      <c r="AL21" s="263"/>
      <c r="AM21" s="93"/>
      <c r="AN21" s="93"/>
      <c r="AO21" s="93"/>
      <c r="AP21" s="93"/>
      <c r="AQ21" s="93"/>
      <c r="AR21" s="93"/>
      <c r="AS21" s="93"/>
      <c r="AT21" s="93"/>
      <c r="AU21" s="93"/>
      <c r="AV21" s="93"/>
      <c r="AW21" s="93"/>
      <c r="AX21" s="93"/>
      <c r="AY21" s="93"/>
      <c r="AZ21" s="93"/>
      <c r="BA21" s="93"/>
      <c r="BB21" s="93"/>
      <c r="BC21" s="93"/>
      <c r="BD21" s="93"/>
      <c r="BE21" s="93"/>
      <c r="BF21" s="93"/>
      <c r="BG21" s="93"/>
      <c r="BH21" s="93"/>
      <c r="BI21" s="93"/>
    </row>
    <row r="22" spans="1:61">
      <c r="A22" s="93"/>
      <c r="B22" s="253"/>
      <c r="C22" s="185"/>
      <c r="D22" s="182"/>
      <c r="E22" s="182"/>
      <c r="F22" s="257"/>
      <c r="G22" s="258"/>
      <c r="H22" s="258"/>
      <c r="I22" s="258"/>
      <c r="J22" s="258"/>
      <c r="K22" s="258"/>
      <c r="L22" s="258"/>
      <c r="M22" s="258"/>
      <c r="N22" s="258"/>
      <c r="O22" s="258"/>
      <c r="P22" s="258"/>
      <c r="Q22" s="258"/>
      <c r="R22" s="258"/>
      <c r="S22" s="258"/>
      <c r="T22" s="258"/>
      <c r="U22" s="258"/>
      <c r="V22" s="258"/>
      <c r="W22" s="258"/>
      <c r="X22" s="258"/>
      <c r="Y22" s="259"/>
      <c r="Z22" s="123">
        <v>3</v>
      </c>
      <c r="AA22" s="123"/>
      <c r="AB22" s="116" t="s">
        <v>432</v>
      </c>
      <c r="AC22" s="116"/>
      <c r="AD22" s="123">
        <v>1998</v>
      </c>
      <c r="AE22" s="123"/>
      <c r="AF22" s="124" t="s">
        <v>830</v>
      </c>
      <c r="AG22" s="125"/>
      <c r="AH22" s="149" t="s">
        <v>459</v>
      </c>
      <c r="AI22" s="150"/>
      <c r="AJ22" s="150"/>
      <c r="AK22" s="150"/>
      <c r="AL22" s="151"/>
      <c r="AM22" s="93"/>
      <c r="AN22" s="93"/>
      <c r="AO22" s="93"/>
      <c r="AP22" s="93"/>
      <c r="AQ22" s="93"/>
      <c r="AR22" s="93"/>
      <c r="AS22" s="93"/>
      <c r="AT22" s="93"/>
      <c r="AU22" s="93"/>
      <c r="AV22" s="93"/>
      <c r="AW22" s="93"/>
      <c r="AX22" s="93"/>
      <c r="AY22" s="93"/>
      <c r="AZ22" s="93"/>
      <c r="BA22" s="93"/>
      <c r="BB22" s="93"/>
      <c r="BC22" s="93"/>
      <c r="BD22" s="93"/>
      <c r="BE22" s="93"/>
      <c r="BF22" s="93"/>
      <c r="BG22" s="93"/>
      <c r="BH22" s="93"/>
      <c r="BI22" s="93"/>
    </row>
    <row r="23" spans="1:61" ht="27.4" customHeight="1">
      <c r="A23" s="93"/>
      <c r="B23" s="181" t="s">
        <v>453</v>
      </c>
      <c r="C23" s="298"/>
      <c r="D23" s="182"/>
      <c r="E23" s="182"/>
      <c r="F23" s="226" t="s">
        <v>1082</v>
      </c>
      <c r="G23" s="227"/>
      <c r="H23" s="227"/>
      <c r="I23" s="227"/>
      <c r="J23" s="227"/>
      <c r="K23" s="227"/>
      <c r="L23" s="227"/>
      <c r="M23" s="227"/>
      <c r="N23" s="227"/>
      <c r="O23" s="227"/>
      <c r="P23" s="227"/>
      <c r="Q23" s="227"/>
      <c r="R23" s="227"/>
      <c r="S23" s="227"/>
      <c r="T23" s="227"/>
      <c r="U23" s="227"/>
      <c r="V23" s="227"/>
      <c r="W23" s="227"/>
      <c r="X23" s="227"/>
      <c r="Y23" s="228"/>
      <c r="Z23" s="123">
        <v>4</v>
      </c>
      <c r="AA23" s="123"/>
      <c r="AB23" s="116" t="s">
        <v>432</v>
      </c>
      <c r="AC23" s="116"/>
      <c r="AD23" s="123">
        <v>1998</v>
      </c>
      <c r="AE23" s="123"/>
      <c r="AF23" s="124" t="s">
        <v>830</v>
      </c>
      <c r="AG23" s="125"/>
      <c r="AH23" s="149" t="s">
        <v>458</v>
      </c>
      <c r="AI23" s="150"/>
      <c r="AJ23" s="150"/>
      <c r="AK23" s="150"/>
      <c r="AL23" s="151"/>
      <c r="AM23" s="93"/>
      <c r="AN23" s="93"/>
      <c r="AO23" s="93"/>
      <c r="AP23" s="93"/>
      <c r="AQ23" s="93"/>
      <c r="AR23" s="93"/>
      <c r="AS23" s="93"/>
      <c r="AT23" s="93"/>
      <c r="AU23" s="93"/>
      <c r="AV23" s="93"/>
      <c r="AW23" s="93"/>
      <c r="AX23" s="93"/>
      <c r="AY23" s="93"/>
      <c r="AZ23" s="93"/>
      <c r="BA23" s="93"/>
      <c r="BB23" s="93"/>
      <c r="BC23" s="93"/>
      <c r="BD23" s="93"/>
      <c r="BE23" s="93"/>
      <c r="BF23" s="93"/>
      <c r="BG23" s="93"/>
      <c r="BH23" s="93"/>
      <c r="BI23" s="93"/>
    </row>
    <row r="24" spans="1:61" ht="27.4" customHeight="1">
      <c r="A24" s="93"/>
      <c r="B24" s="253"/>
      <c r="C24" s="185"/>
      <c r="D24" s="182"/>
      <c r="E24" s="182"/>
      <c r="F24" s="247" t="s">
        <v>1083</v>
      </c>
      <c r="G24" s="248"/>
      <c r="H24" s="248"/>
      <c r="I24" s="248"/>
      <c r="J24" s="248"/>
      <c r="K24" s="248"/>
      <c r="L24" s="248"/>
      <c r="M24" s="248"/>
      <c r="N24" s="248"/>
      <c r="O24" s="248"/>
      <c r="P24" s="248"/>
      <c r="Q24" s="248"/>
      <c r="R24" s="248"/>
      <c r="S24" s="248"/>
      <c r="T24" s="248"/>
      <c r="U24" s="248"/>
      <c r="V24" s="248"/>
      <c r="W24" s="248"/>
      <c r="X24" s="248"/>
      <c r="Y24" s="249"/>
      <c r="Z24" s="123">
        <v>3</v>
      </c>
      <c r="AA24" s="123"/>
      <c r="AB24" s="116" t="s">
        <v>432</v>
      </c>
      <c r="AC24" s="116"/>
      <c r="AD24" s="123">
        <v>2000</v>
      </c>
      <c r="AE24" s="123"/>
      <c r="AF24" s="124" t="s">
        <v>830</v>
      </c>
      <c r="AG24" s="125"/>
      <c r="AH24" s="149" t="s">
        <v>1089</v>
      </c>
      <c r="AI24" s="150"/>
      <c r="AJ24" s="150"/>
      <c r="AK24" s="150"/>
      <c r="AL24" s="151"/>
      <c r="AM24" s="93"/>
      <c r="AN24" s="93"/>
      <c r="AO24" s="93"/>
      <c r="AP24" s="93"/>
      <c r="AQ24" s="93"/>
      <c r="AR24" s="93"/>
      <c r="AS24" s="93"/>
      <c r="AT24" s="93"/>
      <c r="AU24" s="93"/>
      <c r="AV24" s="93"/>
      <c r="AW24" s="93"/>
      <c r="AX24" s="93"/>
      <c r="AY24" s="93"/>
      <c r="AZ24" s="93"/>
      <c r="BA24" s="93"/>
      <c r="BB24" s="93"/>
      <c r="BC24" s="93"/>
      <c r="BD24" s="93"/>
      <c r="BE24" s="93"/>
      <c r="BF24" s="93"/>
      <c r="BG24" s="93"/>
      <c r="BH24" s="93"/>
      <c r="BI24" s="93"/>
    </row>
    <row r="25" spans="1:61">
      <c r="A25" s="93"/>
      <c r="B25" s="295" t="s">
        <v>945</v>
      </c>
      <c r="C25" s="296"/>
      <c r="D25" s="297"/>
      <c r="E25" s="297"/>
      <c r="F25" s="226" t="s">
        <v>1087</v>
      </c>
      <c r="G25" s="227"/>
      <c r="H25" s="227"/>
      <c r="I25" s="227"/>
      <c r="J25" s="227"/>
      <c r="K25" s="227"/>
      <c r="L25" s="227"/>
      <c r="M25" s="227"/>
      <c r="N25" s="227"/>
      <c r="O25" s="227"/>
      <c r="P25" s="227"/>
      <c r="Q25" s="227"/>
      <c r="R25" s="227"/>
      <c r="S25" s="227"/>
      <c r="T25" s="227"/>
      <c r="U25" s="227"/>
      <c r="V25" s="227"/>
      <c r="W25" s="227"/>
      <c r="X25" s="227"/>
      <c r="Y25" s="228"/>
      <c r="Z25" s="123">
        <v>4</v>
      </c>
      <c r="AA25" s="123"/>
      <c r="AB25" s="116" t="s">
        <v>432</v>
      </c>
      <c r="AC25" s="116"/>
      <c r="AD25" s="123">
        <v>2000</v>
      </c>
      <c r="AE25" s="123"/>
      <c r="AF25" s="124" t="s">
        <v>830</v>
      </c>
      <c r="AG25" s="125"/>
      <c r="AH25" s="149" t="s">
        <v>1090</v>
      </c>
      <c r="AI25" s="150"/>
      <c r="AJ25" s="150"/>
      <c r="AK25" s="150"/>
      <c r="AL25" s="151"/>
      <c r="AM25" s="93"/>
      <c r="AN25" s="93"/>
      <c r="AO25" s="93"/>
      <c r="AP25" s="93"/>
      <c r="AQ25" s="93"/>
      <c r="AR25" s="93"/>
      <c r="AS25" s="93"/>
      <c r="AT25" s="93"/>
      <c r="AU25" s="93"/>
      <c r="AV25" s="93"/>
      <c r="AW25" s="93"/>
      <c r="AX25" s="93"/>
      <c r="AY25" s="93"/>
      <c r="AZ25" s="93"/>
      <c r="BA25" s="93"/>
      <c r="BB25" s="93"/>
      <c r="BC25" s="93"/>
      <c r="BD25" s="93"/>
      <c r="BE25" s="93"/>
      <c r="BF25" s="93"/>
      <c r="BG25" s="93"/>
      <c r="BH25" s="93"/>
      <c r="BI25" s="93"/>
    </row>
    <row r="26" spans="1:61">
      <c r="A26" s="93"/>
      <c r="B26" s="295"/>
      <c r="C26" s="296"/>
      <c r="D26" s="297"/>
      <c r="E26" s="297"/>
      <c r="F26" s="178" t="s">
        <v>1088</v>
      </c>
      <c r="G26" s="179"/>
      <c r="H26" s="179"/>
      <c r="I26" s="179"/>
      <c r="J26" s="179"/>
      <c r="K26" s="179"/>
      <c r="L26" s="179"/>
      <c r="M26" s="179"/>
      <c r="N26" s="179"/>
      <c r="O26" s="179"/>
      <c r="P26" s="179"/>
      <c r="Q26" s="179"/>
      <c r="R26" s="179"/>
      <c r="S26" s="179"/>
      <c r="T26" s="179"/>
      <c r="U26" s="179"/>
      <c r="V26" s="179"/>
      <c r="W26" s="179"/>
      <c r="X26" s="179"/>
      <c r="Y26" s="180"/>
      <c r="Z26" s="123">
        <v>3</v>
      </c>
      <c r="AA26" s="123"/>
      <c r="AB26" s="116" t="s">
        <v>432</v>
      </c>
      <c r="AC26" s="116"/>
      <c r="AD26" s="123">
        <v>2002</v>
      </c>
      <c r="AE26" s="123"/>
      <c r="AF26" s="124" t="s">
        <v>830</v>
      </c>
      <c r="AG26" s="125"/>
      <c r="AH26" s="149" t="s">
        <v>459</v>
      </c>
      <c r="AI26" s="150"/>
      <c r="AJ26" s="150"/>
      <c r="AK26" s="150"/>
      <c r="AL26" s="151"/>
      <c r="AM26" s="93"/>
      <c r="AN26" s="93"/>
      <c r="AO26" s="93"/>
      <c r="AP26" s="93"/>
      <c r="AQ26" s="93"/>
      <c r="AR26" s="93"/>
      <c r="AS26" s="93"/>
      <c r="AT26" s="93"/>
      <c r="AU26" s="93"/>
      <c r="AV26" s="93"/>
      <c r="AW26" s="93"/>
      <c r="AX26" s="93"/>
      <c r="AY26" s="93"/>
      <c r="AZ26" s="93"/>
      <c r="BA26" s="93"/>
      <c r="BB26" s="93"/>
      <c r="BC26" s="93"/>
      <c r="BD26" s="93"/>
      <c r="BE26" s="93"/>
      <c r="BF26" s="93"/>
      <c r="BG26" s="93"/>
      <c r="BH26" s="93"/>
      <c r="BI26" s="93"/>
    </row>
    <row r="27" spans="1:61" ht="13.15" customHeight="1">
      <c r="A27" s="93"/>
      <c r="B27" s="295" t="s">
        <v>448</v>
      </c>
      <c r="C27" s="296"/>
      <c r="D27" s="297"/>
      <c r="E27" s="297"/>
      <c r="F27" s="226"/>
      <c r="G27" s="227"/>
      <c r="H27" s="227"/>
      <c r="I27" s="227"/>
      <c r="J27" s="227"/>
      <c r="K27" s="227"/>
      <c r="L27" s="227"/>
      <c r="M27" s="227"/>
      <c r="N27" s="227"/>
      <c r="O27" s="227"/>
      <c r="P27" s="227"/>
      <c r="Q27" s="227"/>
      <c r="R27" s="227"/>
      <c r="S27" s="227"/>
      <c r="T27" s="227"/>
      <c r="U27" s="227"/>
      <c r="V27" s="227"/>
      <c r="W27" s="227"/>
      <c r="X27" s="227"/>
      <c r="Y27" s="228"/>
      <c r="Z27" s="123"/>
      <c r="AA27" s="123"/>
      <c r="AB27" s="116" t="s">
        <v>432</v>
      </c>
      <c r="AC27" s="116"/>
      <c r="AD27" s="123"/>
      <c r="AE27" s="123"/>
      <c r="AF27" s="124" t="s">
        <v>830</v>
      </c>
      <c r="AG27" s="125"/>
      <c r="AH27" s="149" t="s">
        <v>448</v>
      </c>
      <c r="AI27" s="150"/>
      <c r="AJ27" s="150"/>
      <c r="AK27" s="150"/>
      <c r="AL27" s="151"/>
      <c r="AM27" s="93"/>
      <c r="AN27" s="93"/>
      <c r="AO27" s="93"/>
      <c r="AP27" s="93"/>
      <c r="AQ27" s="93"/>
      <c r="AR27" s="93"/>
      <c r="AS27" s="93"/>
      <c r="AT27" s="93"/>
      <c r="AU27" s="93"/>
      <c r="AV27" s="93"/>
      <c r="AW27" s="93"/>
      <c r="AX27" s="93"/>
      <c r="AY27" s="93"/>
      <c r="AZ27" s="93"/>
      <c r="BA27" s="93"/>
      <c r="BB27" s="93"/>
      <c r="BC27" s="93"/>
      <c r="BD27" s="93"/>
      <c r="BE27" s="93"/>
      <c r="BF27" s="93"/>
      <c r="BG27" s="93"/>
      <c r="BH27" s="93"/>
      <c r="BI27" s="93"/>
    </row>
    <row r="28" spans="1:61">
      <c r="A28" s="93"/>
      <c r="B28" s="295"/>
      <c r="C28" s="296"/>
      <c r="D28" s="297"/>
      <c r="E28" s="297"/>
      <c r="F28" s="178"/>
      <c r="G28" s="179"/>
      <c r="H28" s="179"/>
      <c r="I28" s="179"/>
      <c r="J28" s="179"/>
      <c r="K28" s="179"/>
      <c r="L28" s="179"/>
      <c r="M28" s="179"/>
      <c r="N28" s="179"/>
      <c r="O28" s="179"/>
      <c r="P28" s="179"/>
      <c r="Q28" s="179"/>
      <c r="R28" s="179"/>
      <c r="S28" s="179"/>
      <c r="T28" s="179"/>
      <c r="U28" s="179"/>
      <c r="V28" s="179"/>
      <c r="W28" s="179"/>
      <c r="X28" s="179"/>
      <c r="Y28" s="180"/>
      <c r="Z28" s="123"/>
      <c r="AA28" s="123"/>
      <c r="AB28" s="116" t="s">
        <v>432</v>
      </c>
      <c r="AC28" s="116"/>
      <c r="AD28" s="123"/>
      <c r="AE28" s="123"/>
      <c r="AF28" s="124" t="s">
        <v>830</v>
      </c>
      <c r="AG28" s="125"/>
      <c r="AH28" s="149" t="s">
        <v>448</v>
      </c>
      <c r="AI28" s="150"/>
      <c r="AJ28" s="150"/>
      <c r="AK28" s="150"/>
      <c r="AL28" s="151"/>
      <c r="AM28" s="93"/>
      <c r="AN28" s="93"/>
      <c r="AO28" s="93"/>
      <c r="AP28" s="93"/>
      <c r="AQ28" s="93"/>
      <c r="AR28" s="93"/>
      <c r="AS28" s="93"/>
      <c r="AT28" s="93"/>
      <c r="AU28" s="93"/>
      <c r="AV28" s="93"/>
      <c r="AW28" s="93"/>
      <c r="AX28" s="93"/>
      <c r="AY28" s="93"/>
      <c r="AZ28" s="93"/>
      <c r="BA28" s="93"/>
      <c r="BB28" s="93"/>
      <c r="BC28" s="93"/>
      <c r="BD28" s="93"/>
      <c r="BE28" s="93"/>
      <c r="BF28" s="93"/>
      <c r="BG28" s="93"/>
      <c r="BH28" s="93"/>
      <c r="BI28" s="93"/>
    </row>
    <row r="29" spans="1:61" ht="27.4" customHeight="1">
      <c r="A29" s="93"/>
      <c r="B29" s="181" t="s">
        <v>454</v>
      </c>
      <c r="C29" s="185"/>
      <c r="D29" s="186"/>
      <c r="E29" s="186"/>
      <c r="F29" s="226" t="s">
        <v>1082</v>
      </c>
      <c r="G29" s="227"/>
      <c r="H29" s="227"/>
      <c r="I29" s="227"/>
      <c r="J29" s="227"/>
      <c r="K29" s="227"/>
      <c r="L29" s="227"/>
      <c r="M29" s="227"/>
      <c r="N29" s="227"/>
      <c r="O29" s="227"/>
      <c r="P29" s="227"/>
      <c r="Q29" s="227"/>
      <c r="R29" s="227"/>
      <c r="S29" s="227"/>
      <c r="T29" s="227"/>
      <c r="U29" s="227"/>
      <c r="V29" s="227"/>
      <c r="W29" s="227"/>
      <c r="X29" s="227"/>
      <c r="Y29" s="228"/>
      <c r="Z29" s="123">
        <v>4</v>
      </c>
      <c r="AA29" s="123"/>
      <c r="AB29" s="116" t="s">
        <v>432</v>
      </c>
      <c r="AC29" s="116"/>
      <c r="AD29" s="123">
        <v>2002</v>
      </c>
      <c r="AE29" s="123"/>
      <c r="AF29" s="124" t="s">
        <v>830</v>
      </c>
      <c r="AG29" s="125"/>
      <c r="AH29" s="149" t="s">
        <v>458</v>
      </c>
      <c r="AI29" s="150"/>
      <c r="AJ29" s="150"/>
      <c r="AK29" s="150"/>
      <c r="AL29" s="151"/>
      <c r="AM29" s="93"/>
      <c r="AN29" s="93"/>
      <c r="AO29" s="93"/>
      <c r="AP29" s="93"/>
      <c r="AQ29" s="93"/>
      <c r="AR29" s="93"/>
      <c r="AS29" s="93"/>
      <c r="AT29" s="93"/>
      <c r="AU29" s="93"/>
      <c r="AV29" s="93"/>
      <c r="AW29" s="93"/>
      <c r="AX29" s="93"/>
      <c r="AY29" s="93"/>
      <c r="AZ29" s="93"/>
      <c r="BA29" s="93"/>
      <c r="BB29" s="93"/>
      <c r="BC29" s="93"/>
      <c r="BD29" s="93"/>
      <c r="BE29" s="93"/>
      <c r="BF29" s="93"/>
      <c r="BG29" s="93"/>
      <c r="BH29" s="93"/>
      <c r="BI29" s="93"/>
    </row>
    <row r="30" spans="1:61" ht="27.4" customHeight="1">
      <c r="A30" s="93"/>
      <c r="B30" s="187"/>
      <c r="C30" s="188"/>
      <c r="D30" s="186"/>
      <c r="E30" s="186"/>
      <c r="F30" s="247" t="s">
        <v>1084</v>
      </c>
      <c r="G30" s="248"/>
      <c r="H30" s="248"/>
      <c r="I30" s="248"/>
      <c r="J30" s="248"/>
      <c r="K30" s="248"/>
      <c r="L30" s="248"/>
      <c r="M30" s="248"/>
      <c r="N30" s="248"/>
      <c r="O30" s="248"/>
      <c r="P30" s="248"/>
      <c r="Q30" s="248"/>
      <c r="R30" s="248"/>
      <c r="S30" s="248"/>
      <c r="T30" s="248"/>
      <c r="U30" s="248"/>
      <c r="V30" s="248"/>
      <c r="W30" s="248"/>
      <c r="X30" s="248"/>
      <c r="Y30" s="249"/>
      <c r="Z30" s="123">
        <v>3</v>
      </c>
      <c r="AA30" s="123"/>
      <c r="AB30" s="116" t="s">
        <v>432</v>
      </c>
      <c r="AC30" s="116"/>
      <c r="AD30" s="123">
        <v>2005</v>
      </c>
      <c r="AE30" s="123"/>
      <c r="AF30" s="124" t="s">
        <v>830</v>
      </c>
      <c r="AG30" s="125"/>
      <c r="AH30" s="149" t="s">
        <v>1091</v>
      </c>
      <c r="AI30" s="150"/>
      <c r="AJ30" s="150"/>
      <c r="AK30" s="150"/>
      <c r="AL30" s="151"/>
      <c r="AM30" s="93"/>
      <c r="AN30" s="93"/>
      <c r="AO30" s="93"/>
      <c r="AP30" s="93"/>
      <c r="AQ30" s="93"/>
      <c r="AR30" s="93"/>
      <c r="AS30" s="93"/>
      <c r="AT30" s="93"/>
      <c r="AU30" s="93"/>
      <c r="AV30" s="93"/>
      <c r="AW30" s="93"/>
      <c r="AX30" s="93"/>
      <c r="AY30" s="93"/>
      <c r="AZ30" s="93"/>
      <c r="BA30" s="93"/>
      <c r="BB30" s="93"/>
      <c r="BC30" s="93"/>
      <c r="BD30" s="93"/>
      <c r="BE30" s="93"/>
      <c r="BF30" s="93"/>
      <c r="BG30" s="93"/>
      <c r="BH30" s="93"/>
      <c r="BI30" s="93"/>
    </row>
    <row r="31" spans="1:61" ht="27.4" customHeight="1">
      <c r="A31" s="93"/>
      <c r="B31" s="181" t="s">
        <v>455</v>
      </c>
      <c r="C31" s="185"/>
      <c r="D31" s="186"/>
      <c r="E31" s="186"/>
      <c r="F31" s="226" t="s">
        <v>1082</v>
      </c>
      <c r="G31" s="227"/>
      <c r="H31" s="227"/>
      <c r="I31" s="227"/>
      <c r="J31" s="227"/>
      <c r="K31" s="227"/>
      <c r="L31" s="227"/>
      <c r="M31" s="227"/>
      <c r="N31" s="227"/>
      <c r="O31" s="227"/>
      <c r="P31" s="227"/>
      <c r="Q31" s="227"/>
      <c r="R31" s="227"/>
      <c r="S31" s="227"/>
      <c r="T31" s="227"/>
      <c r="U31" s="227"/>
      <c r="V31" s="227"/>
      <c r="W31" s="227"/>
      <c r="X31" s="227"/>
      <c r="Y31" s="228"/>
      <c r="Z31" s="123">
        <v>4</v>
      </c>
      <c r="AA31" s="123"/>
      <c r="AB31" s="116" t="s">
        <v>432</v>
      </c>
      <c r="AC31" s="116"/>
      <c r="AD31" s="123">
        <v>2005</v>
      </c>
      <c r="AE31" s="123"/>
      <c r="AF31" s="124" t="s">
        <v>830</v>
      </c>
      <c r="AG31" s="125"/>
      <c r="AH31" s="149" t="s">
        <v>458</v>
      </c>
      <c r="AI31" s="150"/>
      <c r="AJ31" s="150"/>
      <c r="AK31" s="150"/>
      <c r="AL31" s="151"/>
      <c r="AM31" s="93"/>
      <c r="AN31" s="93"/>
      <c r="AO31" s="93"/>
      <c r="AP31" s="93"/>
      <c r="AQ31" s="93"/>
      <c r="AR31" s="93"/>
      <c r="AS31" s="93"/>
      <c r="AT31" s="93"/>
      <c r="AU31" s="93"/>
      <c r="AV31" s="93"/>
      <c r="AW31" s="93"/>
      <c r="AX31" s="93"/>
      <c r="AY31" s="93"/>
      <c r="AZ31" s="93"/>
      <c r="BA31" s="93"/>
      <c r="BB31" s="93"/>
      <c r="BC31" s="93"/>
      <c r="BD31" s="93"/>
      <c r="BE31" s="93"/>
      <c r="BF31" s="93"/>
      <c r="BG31" s="93"/>
      <c r="BH31" s="93"/>
      <c r="BI31" s="93"/>
    </row>
    <row r="32" spans="1:61" ht="27.4" customHeight="1">
      <c r="A32" s="93"/>
      <c r="B32" s="187"/>
      <c r="C32" s="188"/>
      <c r="D32" s="186"/>
      <c r="E32" s="186"/>
      <c r="F32" s="247" t="s">
        <v>1084</v>
      </c>
      <c r="G32" s="248"/>
      <c r="H32" s="248"/>
      <c r="I32" s="248"/>
      <c r="J32" s="248"/>
      <c r="K32" s="248"/>
      <c r="L32" s="248"/>
      <c r="M32" s="248"/>
      <c r="N32" s="248"/>
      <c r="O32" s="248"/>
      <c r="P32" s="248"/>
      <c r="Q32" s="248"/>
      <c r="R32" s="248"/>
      <c r="S32" s="248"/>
      <c r="T32" s="248"/>
      <c r="U32" s="248"/>
      <c r="V32" s="248"/>
      <c r="W32" s="248"/>
      <c r="X32" s="248"/>
      <c r="Y32" s="249"/>
      <c r="Z32" s="123">
        <v>3</v>
      </c>
      <c r="AA32" s="123"/>
      <c r="AB32" s="116" t="s">
        <v>432</v>
      </c>
      <c r="AC32" s="116"/>
      <c r="AD32" s="123">
        <v>2007</v>
      </c>
      <c r="AE32" s="123"/>
      <c r="AF32" s="124" t="s">
        <v>830</v>
      </c>
      <c r="AG32" s="125"/>
      <c r="AH32" s="189" t="s">
        <v>1091</v>
      </c>
      <c r="AI32" s="190"/>
      <c r="AJ32" s="190"/>
      <c r="AK32" s="190"/>
      <c r="AL32" s="191"/>
      <c r="AM32" s="93"/>
      <c r="AN32" s="93"/>
      <c r="AO32" s="93"/>
      <c r="AP32" s="93"/>
      <c r="AQ32" s="93"/>
      <c r="AR32" s="93"/>
      <c r="AS32" s="93"/>
      <c r="AT32" s="93"/>
      <c r="AU32" s="93"/>
      <c r="AV32" s="93"/>
      <c r="AW32" s="93"/>
      <c r="AX32" s="93"/>
      <c r="AY32" s="93"/>
      <c r="AZ32" s="93"/>
      <c r="BA32" s="93"/>
      <c r="BB32" s="93"/>
      <c r="BC32" s="93"/>
      <c r="BD32" s="93"/>
      <c r="BE32" s="93"/>
      <c r="BF32" s="93"/>
      <c r="BG32" s="93"/>
      <c r="BH32" s="93"/>
      <c r="BI32" s="93"/>
    </row>
    <row r="33" spans="1:61" ht="13.5" customHeight="1">
      <c r="A33" s="93"/>
      <c r="B33" s="181" t="s">
        <v>456</v>
      </c>
      <c r="C33" s="182"/>
      <c r="D33" s="182"/>
      <c r="E33" s="182"/>
      <c r="F33" s="286" t="s">
        <v>957</v>
      </c>
      <c r="G33" s="268"/>
      <c r="H33" s="268"/>
      <c r="I33" s="268"/>
      <c r="J33" s="268"/>
      <c r="K33" s="268"/>
      <c r="L33" s="268"/>
      <c r="M33" s="289" t="s">
        <v>892</v>
      </c>
      <c r="N33" s="290"/>
      <c r="O33" s="290"/>
      <c r="P33" s="290"/>
      <c r="Q33" s="290"/>
      <c r="R33" s="290"/>
      <c r="S33" s="290"/>
      <c r="T33" s="290"/>
      <c r="U33" s="290"/>
      <c r="V33" s="290"/>
      <c r="W33" s="291"/>
      <c r="X33" s="292" t="s">
        <v>956</v>
      </c>
      <c r="Y33" s="293"/>
      <c r="Z33" s="293"/>
      <c r="AA33" s="293"/>
      <c r="AB33" s="293"/>
      <c r="AC33" s="293"/>
      <c r="AD33" s="293"/>
      <c r="AE33" s="293"/>
      <c r="AF33" s="294"/>
      <c r="AG33" s="150" t="s">
        <v>1085</v>
      </c>
      <c r="AH33" s="150"/>
      <c r="AI33" s="150"/>
      <c r="AJ33" s="150"/>
      <c r="AK33" s="150"/>
      <c r="AL33" s="151"/>
      <c r="AM33" s="93"/>
      <c r="AN33" s="93"/>
      <c r="AO33" s="93"/>
      <c r="AP33" s="93"/>
      <c r="AQ33" s="93"/>
      <c r="AR33" s="93"/>
      <c r="AS33" s="93"/>
      <c r="AT33" s="93"/>
      <c r="AU33" s="93"/>
      <c r="AV33" s="93"/>
      <c r="AW33" s="93"/>
      <c r="AX33" s="93"/>
      <c r="AY33" s="93"/>
      <c r="AZ33" s="93"/>
      <c r="BA33" s="93"/>
      <c r="BB33" s="93"/>
      <c r="BC33" s="93"/>
      <c r="BD33" s="93"/>
      <c r="BE33" s="93"/>
      <c r="BF33" s="93"/>
      <c r="BG33" s="93"/>
      <c r="BH33" s="93"/>
      <c r="BI33" s="93"/>
    </row>
    <row r="34" spans="1:61">
      <c r="A34" s="93"/>
      <c r="B34" s="181"/>
      <c r="C34" s="182"/>
      <c r="D34" s="182"/>
      <c r="E34" s="182"/>
      <c r="F34" s="126" t="s">
        <v>955</v>
      </c>
      <c r="G34" s="126"/>
      <c r="H34" s="126"/>
      <c r="I34" s="126"/>
      <c r="J34" s="126"/>
      <c r="K34" s="126"/>
      <c r="L34" s="126"/>
      <c r="M34" s="128" t="s">
        <v>1086</v>
      </c>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9"/>
      <c r="AM34" s="93"/>
      <c r="AN34" s="93"/>
      <c r="AO34" s="93"/>
      <c r="AP34" s="93"/>
      <c r="AQ34" s="93"/>
      <c r="AR34" s="93"/>
      <c r="AS34" s="93"/>
      <c r="AT34" s="93"/>
      <c r="AU34" s="93"/>
      <c r="AV34" s="93"/>
      <c r="AW34" s="93"/>
      <c r="AX34" s="93"/>
      <c r="AY34" s="93"/>
      <c r="AZ34" s="93"/>
      <c r="BA34" s="93"/>
      <c r="BB34" s="93"/>
      <c r="BC34" s="93"/>
      <c r="BD34" s="93"/>
      <c r="BE34" s="93"/>
      <c r="BF34" s="93"/>
      <c r="BG34" s="93"/>
      <c r="BH34" s="93"/>
      <c r="BI34" s="93"/>
    </row>
    <row r="35" spans="1:61" ht="14.65" customHeight="1" thickBot="1">
      <c r="A35" s="93"/>
      <c r="B35" s="183"/>
      <c r="C35" s="184"/>
      <c r="D35" s="184"/>
      <c r="E35" s="184"/>
      <c r="F35" s="160" t="s">
        <v>457</v>
      </c>
      <c r="G35" s="160"/>
      <c r="H35" s="160"/>
      <c r="I35" s="160"/>
      <c r="J35" s="160"/>
      <c r="K35" s="160"/>
      <c r="L35" s="160"/>
      <c r="M35" s="161">
        <v>3</v>
      </c>
      <c r="N35" s="161"/>
      <c r="O35" s="196" t="s">
        <v>432</v>
      </c>
      <c r="P35" s="196"/>
      <c r="Q35" s="161">
        <v>15</v>
      </c>
      <c r="R35" s="161"/>
      <c r="S35" s="195" t="s">
        <v>433</v>
      </c>
      <c r="T35" s="195"/>
      <c r="U35" s="161">
        <v>2007</v>
      </c>
      <c r="V35" s="161"/>
      <c r="W35" s="155" t="s">
        <v>441</v>
      </c>
      <c r="X35" s="156"/>
      <c r="Y35" s="157"/>
      <c r="Z35" s="158"/>
      <c r="AA35" s="158"/>
      <c r="AB35" s="158"/>
      <c r="AC35" s="158"/>
      <c r="AD35" s="158"/>
      <c r="AE35" s="158"/>
      <c r="AF35" s="158"/>
      <c r="AG35" s="158"/>
      <c r="AH35" s="158"/>
      <c r="AI35" s="158"/>
      <c r="AJ35" s="158"/>
      <c r="AK35" s="158"/>
      <c r="AL35" s="159"/>
      <c r="AM35" s="102"/>
      <c r="AN35" s="93"/>
      <c r="AO35" s="93"/>
      <c r="AP35" s="93"/>
      <c r="AQ35" s="93"/>
      <c r="AR35" s="93"/>
      <c r="AS35" s="93"/>
      <c r="AT35" s="93"/>
      <c r="AU35" s="93"/>
      <c r="AV35" s="93"/>
      <c r="AW35" s="93"/>
      <c r="AX35" s="93"/>
      <c r="AY35" s="93"/>
      <c r="AZ35" s="93"/>
      <c r="BA35" s="93"/>
      <c r="BB35" s="93"/>
      <c r="BC35" s="93"/>
      <c r="BD35" s="93"/>
      <c r="BE35" s="93"/>
      <c r="BF35" s="93"/>
      <c r="BG35" s="93"/>
      <c r="BH35" s="93"/>
      <c r="BI35" s="93"/>
    </row>
    <row r="36" spans="1:61" ht="6" customHeight="1">
      <c r="A36" s="93"/>
      <c r="B36" s="100"/>
      <c r="C36" s="100"/>
      <c r="D36" s="100"/>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98"/>
      <c r="AD36" s="98"/>
      <c r="AE36" s="98"/>
      <c r="AF36" s="98"/>
      <c r="AG36" s="98"/>
      <c r="AH36" s="98"/>
      <c r="AI36" s="98"/>
      <c r="AJ36" s="100"/>
      <c r="AK36" s="100"/>
      <c r="AL36" s="100"/>
      <c r="AM36" s="93"/>
      <c r="AN36" s="93"/>
      <c r="AO36" s="93"/>
      <c r="AP36" s="93"/>
      <c r="AQ36" s="93"/>
      <c r="AR36" s="93"/>
      <c r="AS36" s="93"/>
      <c r="AT36" s="93"/>
      <c r="AU36" s="93"/>
      <c r="AV36" s="93"/>
      <c r="AW36" s="93"/>
      <c r="AX36" s="93"/>
      <c r="AY36" s="93"/>
      <c r="AZ36" s="93"/>
      <c r="BA36" s="93"/>
      <c r="BB36" s="93"/>
      <c r="BC36" s="93"/>
      <c r="BD36" s="93"/>
      <c r="BE36" s="93"/>
      <c r="BF36" s="93"/>
      <c r="BG36" s="93"/>
      <c r="BH36" s="93"/>
      <c r="BI36" s="93"/>
    </row>
    <row r="37" spans="1:61" ht="28.5" customHeight="1">
      <c r="A37" s="93"/>
      <c r="B37" s="162" t="s">
        <v>468</v>
      </c>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93"/>
      <c r="AN37" s="93"/>
      <c r="AO37" s="93"/>
      <c r="AP37" s="93"/>
      <c r="AQ37" s="93"/>
      <c r="AR37" s="93"/>
      <c r="AS37" s="93"/>
      <c r="AT37" s="93"/>
      <c r="AU37" s="93"/>
      <c r="AV37" s="93"/>
      <c r="AW37" s="93"/>
      <c r="AX37" s="93"/>
      <c r="AY37" s="93"/>
      <c r="AZ37" s="93"/>
      <c r="BA37" s="93"/>
      <c r="BB37" s="93"/>
      <c r="BC37" s="93"/>
      <c r="BD37" s="93"/>
      <c r="BE37" s="93"/>
      <c r="BF37" s="93"/>
      <c r="BG37" s="93"/>
      <c r="BH37" s="93"/>
      <c r="BI37" s="93"/>
    </row>
    <row r="38" spans="1:61" ht="23.65" customHeight="1">
      <c r="A38" s="93"/>
      <c r="B38" s="163" t="s">
        <v>469</v>
      </c>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93"/>
      <c r="AN38" s="93"/>
      <c r="AO38" s="93"/>
      <c r="AP38" s="93"/>
      <c r="AQ38" s="93"/>
      <c r="AR38" s="93"/>
      <c r="AS38" s="93"/>
      <c r="AT38" s="93"/>
      <c r="AU38" s="93"/>
      <c r="AV38" s="93"/>
      <c r="AW38" s="93"/>
      <c r="AX38" s="93"/>
      <c r="AY38" s="93"/>
      <c r="AZ38" s="93"/>
      <c r="BA38" s="93"/>
      <c r="BB38" s="93"/>
      <c r="BC38" s="93"/>
      <c r="BD38" s="93"/>
      <c r="BE38" s="93"/>
      <c r="BF38" s="93"/>
      <c r="BG38" s="93"/>
      <c r="BH38" s="93"/>
      <c r="BI38" s="93"/>
    </row>
    <row r="39" spans="1:61" ht="13.5" thickBot="1">
      <c r="A39" s="93"/>
      <c r="B39" s="164" t="s">
        <v>958</v>
      </c>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93"/>
      <c r="AN39" s="93"/>
      <c r="AO39" s="93"/>
      <c r="AP39" s="93"/>
      <c r="AQ39" s="93"/>
      <c r="AR39" s="93"/>
      <c r="AS39" s="93"/>
      <c r="AT39" s="93"/>
      <c r="AU39" s="93"/>
      <c r="AV39" s="93"/>
      <c r="AW39" s="93"/>
      <c r="AX39" s="93"/>
      <c r="AY39" s="93"/>
      <c r="AZ39" s="93"/>
      <c r="BA39" s="93"/>
      <c r="BB39" s="93"/>
      <c r="BC39" s="93"/>
      <c r="BD39" s="93"/>
      <c r="BE39" s="93"/>
      <c r="BF39" s="93"/>
      <c r="BG39" s="93"/>
      <c r="BH39" s="93"/>
      <c r="BI39" s="93"/>
    </row>
    <row r="40" spans="1:61" ht="14.25" customHeight="1">
      <c r="A40" s="93"/>
      <c r="B40" s="165" t="s">
        <v>470</v>
      </c>
      <c r="C40" s="166"/>
      <c r="D40" s="166"/>
      <c r="E40" s="166"/>
      <c r="F40" s="166"/>
      <c r="G40" s="166"/>
      <c r="H40" s="166"/>
      <c r="I40" s="167"/>
      <c r="J40" s="29"/>
      <c r="K40" s="168" t="s">
        <v>471</v>
      </c>
      <c r="L40" s="166"/>
      <c r="M40" s="166"/>
      <c r="N40" s="166"/>
      <c r="O40" s="166"/>
      <c r="P40" s="166"/>
      <c r="Q40" s="166"/>
      <c r="R40" s="169"/>
      <c r="S40" s="23" t="s">
        <v>960</v>
      </c>
      <c r="T40" s="25"/>
      <c r="U40" s="25"/>
      <c r="V40" s="25"/>
      <c r="W40" s="25"/>
      <c r="X40" s="25"/>
      <c r="Y40" s="25"/>
      <c r="Z40" s="25"/>
      <c r="AA40" s="25"/>
      <c r="AB40" s="25"/>
      <c r="AC40" s="25"/>
      <c r="AD40" s="25"/>
      <c r="AE40" s="25"/>
      <c r="AF40" s="25"/>
      <c r="AG40" s="25"/>
      <c r="AH40" s="26"/>
      <c r="AI40" s="170" t="s">
        <v>959</v>
      </c>
      <c r="AJ40" s="171"/>
      <c r="AK40" s="171"/>
      <c r="AL40" s="172"/>
      <c r="AM40" s="93"/>
      <c r="AN40" s="93"/>
      <c r="AO40" s="93"/>
      <c r="AP40" s="93"/>
      <c r="AQ40" s="93"/>
      <c r="AR40" s="93"/>
      <c r="AS40" s="93"/>
      <c r="AT40" s="93"/>
      <c r="AU40" s="93"/>
      <c r="AV40" s="93"/>
      <c r="AW40" s="93"/>
      <c r="AX40" s="93"/>
      <c r="AY40" s="93"/>
      <c r="AZ40" s="93"/>
      <c r="BA40" s="93"/>
      <c r="BB40" s="93"/>
      <c r="BC40" s="93"/>
      <c r="BD40" s="93"/>
      <c r="BE40" s="93"/>
      <c r="BF40" s="93"/>
      <c r="BG40" s="93"/>
      <c r="BH40" s="93"/>
      <c r="BI40" s="93"/>
    </row>
    <row r="41" spans="1:61" ht="14.25" customHeight="1">
      <c r="A41" s="93"/>
      <c r="B41" s="114">
        <v>4</v>
      </c>
      <c r="C41" s="115"/>
      <c r="D41" s="116" t="s">
        <v>432</v>
      </c>
      <c r="E41" s="116"/>
      <c r="F41" s="115">
        <v>2007</v>
      </c>
      <c r="G41" s="115"/>
      <c r="H41" s="117" t="s">
        <v>441</v>
      </c>
      <c r="I41" s="117"/>
      <c r="J41" s="118" t="s">
        <v>434</v>
      </c>
      <c r="K41" s="119" t="s">
        <v>1092</v>
      </c>
      <c r="L41" s="119"/>
      <c r="M41" s="119"/>
      <c r="N41" s="119"/>
      <c r="O41" s="119"/>
      <c r="P41" s="119"/>
      <c r="Q41" s="119"/>
      <c r="R41" s="119"/>
      <c r="S41" s="120" t="s">
        <v>1095</v>
      </c>
      <c r="T41" s="120"/>
      <c r="U41" s="120"/>
      <c r="V41" s="120"/>
      <c r="W41" s="120"/>
      <c r="X41" s="120"/>
      <c r="Y41" s="120"/>
      <c r="Z41" s="120"/>
      <c r="AA41" s="120"/>
      <c r="AB41" s="120"/>
      <c r="AC41" s="120"/>
      <c r="AD41" s="120"/>
      <c r="AE41" s="120"/>
      <c r="AF41" s="120"/>
      <c r="AG41" s="120"/>
      <c r="AH41" s="120"/>
      <c r="AI41" s="121" t="s">
        <v>1093</v>
      </c>
      <c r="AJ41" s="121"/>
      <c r="AK41" s="121"/>
      <c r="AL41" s="122"/>
      <c r="AM41" s="93"/>
      <c r="AN41" s="93"/>
      <c r="AO41" s="93"/>
      <c r="AP41" s="93"/>
      <c r="AQ41" s="93"/>
      <c r="AR41" s="93"/>
      <c r="AS41" s="93"/>
      <c r="AT41" s="93"/>
      <c r="AU41" s="93"/>
      <c r="AV41" s="93"/>
      <c r="AW41" s="93"/>
      <c r="AX41" s="93"/>
      <c r="AY41" s="93"/>
      <c r="AZ41" s="93"/>
      <c r="BA41" s="93"/>
      <c r="BB41" s="93"/>
      <c r="BC41" s="93"/>
      <c r="BD41" s="93"/>
      <c r="BE41" s="93"/>
      <c r="BF41" s="93"/>
      <c r="BG41" s="93"/>
      <c r="BH41" s="93"/>
      <c r="BI41" s="93"/>
    </row>
    <row r="42" spans="1:61">
      <c r="A42" s="93"/>
      <c r="B42" s="114"/>
      <c r="C42" s="115"/>
      <c r="D42" s="116"/>
      <c r="E42" s="116"/>
      <c r="F42" s="115"/>
      <c r="G42" s="115"/>
      <c r="H42" s="117"/>
      <c r="I42" s="117"/>
      <c r="J42" s="118"/>
      <c r="K42" s="123">
        <v>3</v>
      </c>
      <c r="L42" s="123"/>
      <c r="M42" s="116" t="s">
        <v>432</v>
      </c>
      <c r="N42" s="116"/>
      <c r="O42" s="123">
        <v>2010</v>
      </c>
      <c r="P42" s="123"/>
      <c r="Q42" s="124" t="s">
        <v>830</v>
      </c>
      <c r="R42" s="125"/>
      <c r="S42" s="120"/>
      <c r="T42" s="120"/>
      <c r="U42" s="120"/>
      <c r="V42" s="120"/>
      <c r="W42" s="120"/>
      <c r="X42" s="120"/>
      <c r="Y42" s="120"/>
      <c r="Z42" s="120"/>
      <c r="AA42" s="120"/>
      <c r="AB42" s="120"/>
      <c r="AC42" s="120"/>
      <c r="AD42" s="120"/>
      <c r="AE42" s="120"/>
      <c r="AF42" s="120"/>
      <c r="AG42" s="120"/>
      <c r="AH42" s="120"/>
      <c r="AI42" s="121"/>
      <c r="AJ42" s="121"/>
      <c r="AK42" s="121"/>
      <c r="AL42" s="122"/>
      <c r="AM42" s="93"/>
      <c r="AN42" s="93"/>
      <c r="AO42" s="93"/>
      <c r="AP42" s="93"/>
      <c r="AQ42" s="93"/>
      <c r="AR42" s="93"/>
      <c r="AS42" s="93"/>
      <c r="AT42" s="93"/>
      <c r="AU42" s="93"/>
      <c r="AV42" s="93"/>
      <c r="AW42" s="93"/>
      <c r="AX42" s="93"/>
      <c r="AY42" s="93"/>
      <c r="AZ42" s="93"/>
      <c r="BA42" s="93"/>
      <c r="BB42" s="93"/>
      <c r="BC42" s="93"/>
      <c r="BD42" s="93"/>
      <c r="BE42" s="93"/>
      <c r="BF42" s="93"/>
      <c r="BG42" s="93"/>
      <c r="BH42" s="93"/>
      <c r="BI42" s="93"/>
    </row>
    <row r="43" spans="1:61" ht="14.25" customHeight="1">
      <c r="A43" s="93"/>
      <c r="B43" s="114">
        <v>4</v>
      </c>
      <c r="C43" s="115"/>
      <c r="D43" s="116" t="s">
        <v>432</v>
      </c>
      <c r="E43" s="116"/>
      <c r="F43" s="115">
        <v>2010</v>
      </c>
      <c r="G43" s="115"/>
      <c r="H43" s="117" t="s">
        <v>441</v>
      </c>
      <c r="I43" s="117"/>
      <c r="J43" s="118" t="s">
        <v>434</v>
      </c>
      <c r="K43" s="128" t="s">
        <v>1092</v>
      </c>
      <c r="L43" s="128"/>
      <c r="M43" s="128"/>
      <c r="N43" s="128"/>
      <c r="O43" s="128"/>
      <c r="P43" s="128"/>
      <c r="Q43" s="128"/>
      <c r="R43" s="128"/>
      <c r="S43" s="120" t="s">
        <v>1096</v>
      </c>
      <c r="T43" s="120"/>
      <c r="U43" s="120"/>
      <c r="V43" s="120"/>
      <c r="W43" s="120"/>
      <c r="X43" s="120"/>
      <c r="Y43" s="120"/>
      <c r="Z43" s="120"/>
      <c r="AA43" s="120"/>
      <c r="AB43" s="120"/>
      <c r="AC43" s="120"/>
      <c r="AD43" s="120"/>
      <c r="AE43" s="120"/>
      <c r="AF43" s="120"/>
      <c r="AG43" s="120"/>
      <c r="AH43" s="120"/>
      <c r="AI43" s="121" t="s">
        <v>1094</v>
      </c>
      <c r="AJ43" s="121"/>
      <c r="AK43" s="121"/>
      <c r="AL43" s="122"/>
      <c r="AM43" s="93"/>
      <c r="AN43" s="93"/>
      <c r="AO43" s="93"/>
      <c r="AP43" s="93"/>
      <c r="AQ43" s="93"/>
      <c r="AR43" s="93"/>
      <c r="AS43" s="93"/>
      <c r="AT43" s="93"/>
      <c r="AU43" s="93"/>
      <c r="AV43" s="93"/>
      <c r="AW43" s="93"/>
      <c r="AX43" s="93"/>
      <c r="AY43" s="93"/>
      <c r="AZ43" s="93"/>
      <c r="BA43" s="93"/>
      <c r="BB43" s="93"/>
      <c r="BC43" s="93"/>
      <c r="BD43" s="93"/>
      <c r="BE43" s="93"/>
      <c r="BF43" s="93"/>
      <c r="BG43" s="93"/>
      <c r="BH43" s="93"/>
      <c r="BI43" s="93"/>
    </row>
    <row r="44" spans="1:61">
      <c r="A44" s="93"/>
      <c r="B44" s="114"/>
      <c r="C44" s="115"/>
      <c r="D44" s="116"/>
      <c r="E44" s="116"/>
      <c r="F44" s="115"/>
      <c r="G44" s="115"/>
      <c r="H44" s="117"/>
      <c r="I44" s="117"/>
      <c r="J44" s="118"/>
      <c r="K44" s="123">
        <v>3</v>
      </c>
      <c r="L44" s="123"/>
      <c r="M44" s="116" t="s">
        <v>432</v>
      </c>
      <c r="N44" s="116"/>
      <c r="O44" s="123">
        <v>2015</v>
      </c>
      <c r="P44" s="123"/>
      <c r="Q44" s="124" t="s">
        <v>830</v>
      </c>
      <c r="R44" s="125"/>
      <c r="S44" s="120"/>
      <c r="T44" s="120"/>
      <c r="U44" s="120"/>
      <c r="V44" s="120"/>
      <c r="W44" s="120"/>
      <c r="X44" s="120"/>
      <c r="Y44" s="120"/>
      <c r="Z44" s="120"/>
      <c r="AA44" s="120"/>
      <c r="AB44" s="120"/>
      <c r="AC44" s="120"/>
      <c r="AD44" s="120"/>
      <c r="AE44" s="120"/>
      <c r="AF44" s="120"/>
      <c r="AG44" s="120"/>
      <c r="AH44" s="120"/>
      <c r="AI44" s="121"/>
      <c r="AJ44" s="121"/>
      <c r="AK44" s="121"/>
      <c r="AL44" s="122"/>
      <c r="AM44" s="93"/>
      <c r="AN44" s="93"/>
      <c r="AO44" s="93"/>
      <c r="AP44" s="93"/>
      <c r="AQ44" s="93"/>
      <c r="AR44" s="93"/>
      <c r="AS44" s="93"/>
      <c r="AT44" s="93"/>
      <c r="AU44" s="93"/>
      <c r="AV44" s="93"/>
      <c r="AW44" s="93"/>
      <c r="AX44" s="93"/>
      <c r="AY44" s="93"/>
      <c r="AZ44" s="93"/>
      <c r="BA44" s="93"/>
      <c r="BB44" s="93"/>
      <c r="BC44" s="93"/>
      <c r="BD44" s="93"/>
      <c r="BE44" s="93"/>
      <c r="BF44" s="93"/>
      <c r="BG44" s="93"/>
      <c r="BH44" s="93"/>
      <c r="BI44" s="93"/>
    </row>
    <row r="45" spans="1:61" ht="14.25" customHeight="1">
      <c r="A45" s="93"/>
      <c r="B45" s="114">
        <v>4</v>
      </c>
      <c r="C45" s="115"/>
      <c r="D45" s="116" t="s">
        <v>432</v>
      </c>
      <c r="E45" s="116"/>
      <c r="F45" s="115">
        <v>2017</v>
      </c>
      <c r="G45" s="115"/>
      <c r="H45" s="117" t="s">
        <v>441</v>
      </c>
      <c r="I45" s="117"/>
      <c r="J45" s="118" t="s">
        <v>434</v>
      </c>
      <c r="K45" s="128" t="s">
        <v>1092</v>
      </c>
      <c r="L45" s="128"/>
      <c r="M45" s="128"/>
      <c r="N45" s="128"/>
      <c r="O45" s="128"/>
      <c r="P45" s="128"/>
      <c r="Q45" s="128"/>
      <c r="R45" s="128"/>
      <c r="S45" s="120" t="s">
        <v>1097</v>
      </c>
      <c r="T45" s="120"/>
      <c r="U45" s="120"/>
      <c r="V45" s="120"/>
      <c r="W45" s="120"/>
      <c r="X45" s="120"/>
      <c r="Y45" s="120"/>
      <c r="Z45" s="120"/>
      <c r="AA45" s="120"/>
      <c r="AB45" s="120"/>
      <c r="AC45" s="120"/>
      <c r="AD45" s="120"/>
      <c r="AE45" s="120"/>
      <c r="AF45" s="120"/>
      <c r="AG45" s="120"/>
      <c r="AH45" s="120"/>
      <c r="AI45" s="121" t="s">
        <v>1093</v>
      </c>
      <c r="AJ45" s="121"/>
      <c r="AK45" s="121"/>
      <c r="AL45" s="122"/>
      <c r="AM45" s="93"/>
      <c r="AN45" s="93"/>
      <c r="AO45" s="93"/>
      <c r="AP45" s="93"/>
      <c r="AQ45" s="93"/>
      <c r="AR45" s="93"/>
      <c r="AS45" s="93"/>
      <c r="AT45" s="93"/>
      <c r="AU45" s="93"/>
      <c r="AV45" s="93"/>
      <c r="AW45" s="93"/>
      <c r="AX45" s="93"/>
      <c r="AY45" s="93"/>
      <c r="AZ45" s="93"/>
      <c r="BA45" s="93"/>
      <c r="BB45" s="93"/>
      <c r="BC45" s="93"/>
      <c r="BD45" s="93"/>
      <c r="BE45" s="93"/>
      <c r="BF45" s="93"/>
      <c r="BG45" s="93"/>
      <c r="BH45" s="93"/>
      <c r="BI45" s="93"/>
    </row>
    <row r="46" spans="1:61">
      <c r="A46" s="93"/>
      <c r="B46" s="114"/>
      <c r="C46" s="115"/>
      <c r="D46" s="116"/>
      <c r="E46" s="116"/>
      <c r="F46" s="115"/>
      <c r="G46" s="115"/>
      <c r="H46" s="117"/>
      <c r="I46" s="117"/>
      <c r="J46" s="118"/>
      <c r="K46" s="123">
        <v>3</v>
      </c>
      <c r="L46" s="123"/>
      <c r="M46" s="116" t="s">
        <v>432</v>
      </c>
      <c r="N46" s="116"/>
      <c r="O46" s="123">
        <v>2022</v>
      </c>
      <c r="P46" s="123"/>
      <c r="Q46" s="124" t="s">
        <v>830</v>
      </c>
      <c r="R46" s="125"/>
      <c r="S46" s="120"/>
      <c r="T46" s="120"/>
      <c r="U46" s="120"/>
      <c r="V46" s="120"/>
      <c r="W46" s="120"/>
      <c r="X46" s="120"/>
      <c r="Y46" s="120"/>
      <c r="Z46" s="120"/>
      <c r="AA46" s="120"/>
      <c r="AB46" s="120"/>
      <c r="AC46" s="120"/>
      <c r="AD46" s="120"/>
      <c r="AE46" s="120"/>
      <c r="AF46" s="120"/>
      <c r="AG46" s="120"/>
      <c r="AH46" s="120"/>
      <c r="AI46" s="121"/>
      <c r="AJ46" s="121"/>
      <c r="AK46" s="121"/>
      <c r="AL46" s="122"/>
      <c r="AM46" s="93"/>
      <c r="AN46" s="93"/>
      <c r="AO46" s="93"/>
      <c r="AP46" s="93"/>
      <c r="AQ46" s="93"/>
      <c r="AR46" s="93"/>
      <c r="AS46" s="93"/>
      <c r="AT46" s="93"/>
      <c r="AU46" s="93"/>
      <c r="AV46" s="93"/>
      <c r="AW46" s="93"/>
      <c r="AX46" s="93"/>
      <c r="AY46" s="93"/>
      <c r="AZ46" s="93"/>
      <c r="BA46" s="93"/>
      <c r="BB46" s="93"/>
      <c r="BC46" s="93"/>
      <c r="BD46" s="93"/>
      <c r="BE46" s="93"/>
      <c r="BF46" s="93"/>
      <c r="BG46" s="93"/>
      <c r="BH46" s="93"/>
      <c r="BI46" s="93"/>
    </row>
    <row r="47" spans="1:61" ht="14.25" customHeight="1">
      <c r="A47" s="93"/>
      <c r="B47" s="114"/>
      <c r="C47" s="115"/>
      <c r="D47" s="116" t="s">
        <v>432</v>
      </c>
      <c r="E47" s="116"/>
      <c r="F47" s="115"/>
      <c r="G47" s="115"/>
      <c r="H47" s="117" t="s">
        <v>441</v>
      </c>
      <c r="I47" s="117"/>
      <c r="J47" s="118" t="s">
        <v>434</v>
      </c>
      <c r="K47" s="128" t="s">
        <v>448</v>
      </c>
      <c r="L47" s="128"/>
      <c r="M47" s="128"/>
      <c r="N47" s="128"/>
      <c r="O47" s="128"/>
      <c r="P47" s="128"/>
      <c r="Q47" s="128"/>
      <c r="R47" s="128"/>
      <c r="S47" s="120"/>
      <c r="T47" s="120"/>
      <c r="U47" s="120"/>
      <c r="V47" s="120"/>
      <c r="W47" s="120"/>
      <c r="X47" s="120"/>
      <c r="Y47" s="120"/>
      <c r="Z47" s="120"/>
      <c r="AA47" s="120"/>
      <c r="AB47" s="120"/>
      <c r="AC47" s="120"/>
      <c r="AD47" s="120"/>
      <c r="AE47" s="120"/>
      <c r="AF47" s="120"/>
      <c r="AG47" s="120"/>
      <c r="AH47" s="120"/>
      <c r="AI47" s="121" t="s">
        <v>448</v>
      </c>
      <c r="AJ47" s="121"/>
      <c r="AK47" s="121"/>
      <c r="AL47" s="122"/>
      <c r="AM47" s="93"/>
      <c r="AN47" s="93"/>
      <c r="AO47" s="93"/>
      <c r="AP47" s="93"/>
      <c r="AQ47" s="93"/>
      <c r="AR47" s="93"/>
      <c r="AS47" s="93"/>
      <c r="AT47" s="93"/>
      <c r="AU47" s="93"/>
      <c r="AV47" s="93"/>
      <c r="AW47" s="93"/>
      <c r="AX47" s="93"/>
      <c r="AY47" s="93"/>
      <c r="AZ47" s="93"/>
      <c r="BA47" s="93"/>
      <c r="BB47" s="93"/>
      <c r="BC47" s="93"/>
      <c r="BD47" s="93"/>
      <c r="BE47" s="93"/>
      <c r="BF47" s="93"/>
      <c r="BG47" s="93"/>
      <c r="BH47" s="93"/>
      <c r="BI47" s="93"/>
    </row>
    <row r="48" spans="1:61">
      <c r="A48" s="93"/>
      <c r="B48" s="114"/>
      <c r="C48" s="115"/>
      <c r="D48" s="116"/>
      <c r="E48" s="116"/>
      <c r="F48" s="115"/>
      <c r="G48" s="115"/>
      <c r="H48" s="117"/>
      <c r="I48" s="117"/>
      <c r="J48" s="118"/>
      <c r="K48" s="123"/>
      <c r="L48" s="123"/>
      <c r="M48" s="116" t="s">
        <v>432</v>
      </c>
      <c r="N48" s="116"/>
      <c r="O48" s="123"/>
      <c r="P48" s="123"/>
      <c r="Q48" s="124" t="s">
        <v>830</v>
      </c>
      <c r="R48" s="125"/>
      <c r="S48" s="120"/>
      <c r="T48" s="120"/>
      <c r="U48" s="120"/>
      <c r="V48" s="120"/>
      <c r="W48" s="120"/>
      <c r="X48" s="120"/>
      <c r="Y48" s="120"/>
      <c r="Z48" s="120"/>
      <c r="AA48" s="120"/>
      <c r="AB48" s="120"/>
      <c r="AC48" s="120"/>
      <c r="AD48" s="120"/>
      <c r="AE48" s="120"/>
      <c r="AF48" s="120"/>
      <c r="AG48" s="120"/>
      <c r="AH48" s="120"/>
      <c r="AI48" s="121"/>
      <c r="AJ48" s="121"/>
      <c r="AK48" s="121"/>
      <c r="AL48" s="122"/>
      <c r="AM48" s="93"/>
      <c r="AN48" s="93"/>
      <c r="AO48" s="93"/>
      <c r="AP48" s="93"/>
      <c r="AQ48" s="93"/>
      <c r="AR48" s="93"/>
      <c r="AS48" s="93"/>
      <c r="AT48" s="93"/>
      <c r="AU48" s="93"/>
      <c r="AV48" s="93"/>
      <c r="AW48" s="93"/>
      <c r="AX48" s="93"/>
      <c r="AY48" s="93"/>
      <c r="AZ48" s="93"/>
      <c r="BA48" s="93"/>
      <c r="BB48" s="93"/>
      <c r="BC48" s="93"/>
      <c r="BD48" s="93"/>
      <c r="BE48" s="93"/>
      <c r="BF48" s="93"/>
      <c r="BG48" s="93"/>
      <c r="BH48" s="93"/>
      <c r="BI48" s="93"/>
    </row>
    <row r="49" spans="1:61" ht="14.25" customHeight="1">
      <c r="A49" s="93"/>
      <c r="B49" s="114"/>
      <c r="C49" s="115"/>
      <c r="D49" s="116" t="s">
        <v>432</v>
      </c>
      <c r="E49" s="116"/>
      <c r="F49" s="115"/>
      <c r="G49" s="115"/>
      <c r="H49" s="117" t="s">
        <v>441</v>
      </c>
      <c r="I49" s="117"/>
      <c r="J49" s="118" t="s">
        <v>434</v>
      </c>
      <c r="K49" s="128" t="s">
        <v>448</v>
      </c>
      <c r="L49" s="128"/>
      <c r="M49" s="128"/>
      <c r="N49" s="128"/>
      <c r="O49" s="128"/>
      <c r="P49" s="128"/>
      <c r="Q49" s="128"/>
      <c r="R49" s="128"/>
      <c r="S49" s="120"/>
      <c r="T49" s="120"/>
      <c r="U49" s="120"/>
      <c r="V49" s="120"/>
      <c r="W49" s="120"/>
      <c r="X49" s="120"/>
      <c r="Y49" s="120"/>
      <c r="Z49" s="120"/>
      <c r="AA49" s="120"/>
      <c r="AB49" s="120"/>
      <c r="AC49" s="120"/>
      <c r="AD49" s="120"/>
      <c r="AE49" s="120"/>
      <c r="AF49" s="120"/>
      <c r="AG49" s="120"/>
      <c r="AH49" s="120"/>
      <c r="AI49" s="121" t="s">
        <v>448</v>
      </c>
      <c r="AJ49" s="121"/>
      <c r="AK49" s="121"/>
      <c r="AL49" s="122"/>
      <c r="AM49" s="93"/>
      <c r="AN49" s="93"/>
      <c r="AO49" s="93"/>
      <c r="AP49" s="93"/>
      <c r="AQ49" s="93"/>
      <c r="AR49" s="93"/>
      <c r="AS49" s="93"/>
      <c r="AT49" s="93"/>
      <c r="AU49" s="93"/>
      <c r="AV49" s="93"/>
      <c r="AW49" s="93"/>
      <c r="AX49" s="93"/>
      <c r="AY49" s="93"/>
      <c r="AZ49" s="93"/>
      <c r="BA49" s="93"/>
      <c r="BB49" s="93"/>
      <c r="BC49" s="93"/>
      <c r="BD49" s="93"/>
      <c r="BE49" s="93"/>
      <c r="BF49" s="93"/>
      <c r="BG49" s="93"/>
      <c r="BH49" s="93"/>
      <c r="BI49" s="93"/>
    </row>
    <row r="50" spans="1:61">
      <c r="A50" s="93"/>
      <c r="B50" s="114"/>
      <c r="C50" s="115"/>
      <c r="D50" s="116"/>
      <c r="E50" s="116"/>
      <c r="F50" s="115"/>
      <c r="G50" s="115"/>
      <c r="H50" s="117"/>
      <c r="I50" s="117"/>
      <c r="J50" s="118"/>
      <c r="K50" s="123"/>
      <c r="L50" s="123"/>
      <c r="M50" s="116" t="s">
        <v>432</v>
      </c>
      <c r="N50" s="116"/>
      <c r="O50" s="123"/>
      <c r="P50" s="123"/>
      <c r="Q50" s="124" t="s">
        <v>830</v>
      </c>
      <c r="R50" s="125"/>
      <c r="S50" s="120"/>
      <c r="T50" s="120"/>
      <c r="U50" s="120"/>
      <c r="V50" s="120"/>
      <c r="W50" s="120"/>
      <c r="X50" s="120"/>
      <c r="Y50" s="120"/>
      <c r="Z50" s="120"/>
      <c r="AA50" s="120"/>
      <c r="AB50" s="120"/>
      <c r="AC50" s="120"/>
      <c r="AD50" s="120"/>
      <c r="AE50" s="120"/>
      <c r="AF50" s="120"/>
      <c r="AG50" s="120"/>
      <c r="AH50" s="120"/>
      <c r="AI50" s="121"/>
      <c r="AJ50" s="121"/>
      <c r="AK50" s="121"/>
      <c r="AL50" s="122"/>
      <c r="AM50" s="93"/>
      <c r="AN50" s="93"/>
      <c r="AO50" s="93"/>
      <c r="AP50" s="93"/>
      <c r="AQ50" s="93"/>
      <c r="AR50" s="93"/>
      <c r="AS50" s="93"/>
      <c r="AT50" s="93"/>
      <c r="AU50" s="93"/>
      <c r="AV50" s="93"/>
      <c r="AW50" s="93"/>
      <c r="AX50" s="93"/>
      <c r="AY50" s="93"/>
      <c r="AZ50" s="93"/>
      <c r="BA50" s="93"/>
      <c r="BB50" s="93"/>
      <c r="BC50" s="93"/>
      <c r="BD50" s="93"/>
      <c r="BE50" s="93"/>
      <c r="BF50" s="93"/>
      <c r="BG50" s="93"/>
      <c r="BH50" s="93"/>
      <c r="BI50" s="93"/>
    </row>
    <row r="51" spans="1:61" ht="14.25" customHeight="1">
      <c r="A51" s="93"/>
      <c r="B51" s="114"/>
      <c r="C51" s="115"/>
      <c r="D51" s="116" t="s">
        <v>432</v>
      </c>
      <c r="E51" s="116"/>
      <c r="F51" s="115"/>
      <c r="G51" s="115"/>
      <c r="H51" s="117" t="s">
        <v>441</v>
      </c>
      <c r="I51" s="117"/>
      <c r="J51" s="118" t="s">
        <v>434</v>
      </c>
      <c r="K51" s="128" t="s">
        <v>448</v>
      </c>
      <c r="L51" s="128"/>
      <c r="M51" s="128"/>
      <c r="N51" s="128"/>
      <c r="O51" s="128"/>
      <c r="P51" s="128"/>
      <c r="Q51" s="128"/>
      <c r="R51" s="128"/>
      <c r="S51" s="120"/>
      <c r="T51" s="120"/>
      <c r="U51" s="120"/>
      <c r="V51" s="120"/>
      <c r="W51" s="120"/>
      <c r="X51" s="120"/>
      <c r="Y51" s="120"/>
      <c r="Z51" s="120"/>
      <c r="AA51" s="120"/>
      <c r="AB51" s="120"/>
      <c r="AC51" s="120"/>
      <c r="AD51" s="120"/>
      <c r="AE51" s="120"/>
      <c r="AF51" s="120"/>
      <c r="AG51" s="120"/>
      <c r="AH51" s="120"/>
      <c r="AI51" s="121" t="s">
        <v>448</v>
      </c>
      <c r="AJ51" s="121"/>
      <c r="AK51" s="121"/>
      <c r="AL51" s="122"/>
      <c r="AM51" s="93"/>
      <c r="AN51" s="93"/>
      <c r="AO51" s="93"/>
      <c r="AP51" s="93"/>
      <c r="AQ51" s="93"/>
      <c r="AR51" s="93"/>
      <c r="AS51" s="93"/>
      <c r="AT51" s="93"/>
      <c r="AU51" s="93"/>
      <c r="AV51" s="93"/>
      <c r="AW51" s="93"/>
      <c r="AX51" s="93"/>
      <c r="AY51" s="93"/>
      <c r="AZ51" s="93"/>
      <c r="BA51" s="93"/>
      <c r="BB51" s="93"/>
      <c r="BC51" s="93"/>
      <c r="BD51" s="93"/>
      <c r="BE51" s="93"/>
      <c r="BF51" s="93"/>
      <c r="BG51" s="93"/>
      <c r="BH51" s="93"/>
      <c r="BI51" s="93"/>
    </row>
    <row r="52" spans="1:61">
      <c r="A52" s="93"/>
      <c r="B52" s="114"/>
      <c r="C52" s="115"/>
      <c r="D52" s="116"/>
      <c r="E52" s="116"/>
      <c r="F52" s="115"/>
      <c r="G52" s="115"/>
      <c r="H52" s="117"/>
      <c r="I52" s="117"/>
      <c r="J52" s="118"/>
      <c r="K52" s="123"/>
      <c r="L52" s="123"/>
      <c r="M52" s="116" t="s">
        <v>432</v>
      </c>
      <c r="N52" s="116"/>
      <c r="O52" s="123"/>
      <c r="P52" s="123"/>
      <c r="Q52" s="124" t="s">
        <v>830</v>
      </c>
      <c r="R52" s="125"/>
      <c r="S52" s="120"/>
      <c r="T52" s="120"/>
      <c r="U52" s="120"/>
      <c r="V52" s="120"/>
      <c r="W52" s="120"/>
      <c r="X52" s="120"/>
      <c r="Y52" s="120"/>
      <c r="Z52" s="120"/>
      <c r="AA52" s="120"/>
      <c r="AB52" s="120"/>
      <c r="AC52" s="120"/>
      <c r="AD52" s="120"/>
      <c r="AE52" s="120"/>
      <c r="AF52" s="120"/>
      <c r="AG52" s="120"/>
      <c r="AH52" s="120"/>
      <c r="AI52" s="121"/>
      <c r="AJ52" s="121"/>
      <c r="AK52" s="121"/>
      <c r="AL52" s="122"/>
      <c r="AM52" s="93"/>
      <c r="AN52" s="93"/>
      <c r="AO52" s="93"/>
      <c r="AP52" s="93"/>
      <c r="AQ52" s="93"/>
      <c r="AR52" s="93"/>
      <c r="AS52" s="93"/>
      <c r="AT52" s="93"/>
      <c r="AU52" s="93"/>
      <c r="AV52" s="93"/>
      <c r="AW52" s="93"/>
      <c r="AX52" s="93"/>
      <c r="AY52" s="93"/>
      <c r="AZ52" s="93"/>
      <c r="BA52" s="93"/>
      <c r="BB52" s="93"/>
      <c r="BC52" s="93"/>
      <c r="BD52" s="93"/>
      <c r="BE52" s="93"/>
      <c r="BF52" s="93"/>
      <c r="BG52" s="93"/>
      <c r="BH52" s="93"/>
      <c r="BI52" s="93"/>
    </row>
    <row r="53" spans="1:61" ht="14.25" customHeight="1">
      <c r="A53" s="93"/>
      <c r="B53" s="114"/>
      <c r="C53" s="115"/>
      <c r="D53" s="116" t="s">
        <v>432</v>
      </c>
      <c r="E53" s="116"/>
      <c r="F53" s="115"/>
      <c r="G53" s="115"/>
      <c r="H53" s="117" t="s">
        <v>441</v>
      </c>
      <c r="I53" s="117"/>
      <c r="J53" s="118" t="s">
        <v>434</v>
      </c>
      <c r="K53" s="128" t="s">
        <v>448</v>
      </c>
      <c r="L53" s="128"/>
      <c r="M53" s="128"/>
      <c r="N53" s="128"/>
      <c r="O53" s="128"/>
      <c r="P53" s="128"/>
      <c r="Q53" s="128"/>
      <c r="R53" s="128"/>
      <c r="S53" s="120"/>
      <c r="T53" s="120"/>
      <c r="U53" s="120"/>
      <c r="V53" s="120"/>
      <c r="W53" s="120"/>
      <c r="X53" s="120"/>
      <c r="Y53" s="120"/>
      <c r="Z53" s="120"/>
      <c r="AA53" s="120"/>
      <c r="AB53" s="120"/>
      <c r="AC53" s="120"/>
      <c r="AD53" s="120"/>
      <c r="AE53" s="120"/>
      <c r="AF53" s="120"/>
      <c r="AG53" s="120"/>
      <c r="AH53" s="120"/>
      <c r="AI53" s="121" t="s">
        <v>448</v>
      </c>
      <c r="AJ53" s="121"/>
      <c r="AK53" s="121"/>
      <c r="AL53" s="122"/>
      <c r="AM53" s="93"/>
      <c r="AN53" s="93"/>
      <c r="AO53" s="93"/>
      <c r="AP53" s="93"/>
      <c r="AQ53" s="93"/>
      <c r="AR53" s="93"/>
      <c r="AS53" s="93"/>
      <c r="AT53" s="93"/>
      <c r="AU53" s="93"/>
      <c r="AV53" s="93"/>
      <c r="AW53" s="93"/>
      <c r="AX53" s="93"/>
      <c r="AY53" s="93"/>
      <c r="AZ53" s="93"/>
      <c r="BA53" s="93"/>
      <c r="BB53" s="93"/>
      <c r="BC53" s="93"/>
      <c r="BD53" s="93"/>
      <c r="BE53" s="93"/>
      <c r="BF53" s="93"/>
      <c r="BG53" s="93"/>
      <c r="BH53" s="93"/>
      <c r="BI53" s="93"/>
    </row>
    <row r="54" spans="1:61">
      <c r="A54" s="93"/>
      <c r="B54" s="114"/>
      <c r="C54" s="115"/>
      <c r="D54" s="116"/>
      <c r="E54" s="116"/>
      <c r="F54" s="115"/>
      <c r="G54" s="115"/>
      <c r="H54" s="117"/>
      <c r="I54" s="117"/>
      <c r="J54" s="118"/>
      <c r="K54" s="123"/>
      <c r="L54" s="123"/>
      <c r="M54" s="116" t="s">
        <v>432</v>
      </c>
      <c r="N54" s="116"/>
      <c r="O54" s="123"/>
      <c r="P54" s="123"/>
      <c r="Q54" s="124" t="s">
        <v>830</v>
      </c>
      <c r="R54" s="125"/>
      <c r="S54" s="120"/>
      <c r="T54" s="120"/>
      <c r="U54" s="120"/>
      <c r="V54" s="120"/>
      <c r="W54" s="120"/>
      <c r="X54" s="120"/>
      <c r="Y54" s="120"/>
      <c r="Z54" s="120"/>
      <c r="AA54" s="120"/>
      <c r="AB54" s="120"/>
      <c r="AC54" s="120"/>
      <c r="AD54" s="120"/>
      <c r="AE54" s="120"/>
      <c r="AF54" s="120"/>
      <c r="AG54" s="120"/>
      <c r="AH54" s="120"/>
      <c r="AI54" s="121"/>
      <c r="AJ54" s="121"/>
      <c r="AK54" s="121"/>
      <c r="AL54" s="122"/>
      <c r="AM54" s="93"/>
      <c r="AN54" s="93"/>
      <c r="AO54" s="93"/>
      <c r="AP54" s="93"/>
      <c r="AQ54" s="93"/>
      <c r="AR54" s="93"/>
      <c r="AS54" s="93"/>
      <c r="AT54" s="93"/>
      <c r="AU54" s="93"/>
      <c r="AV54" s="93"/>
      <c r="AW54" s="93"/>
      <c r="AX54" s="93"/>
      <c r="AY54" s="93"/>
      <c r="AZ54" s="93"/>
      <c r="BA54" s="93"/>
      <c r="BB54" s="93"/>
      <c r="BC54" s="93"/>
      <c r="BD54" s="93"/>
      <c r="BE54" s="93"/>
      <c r="BF54" s="93"/>
      <c r="BG54" s="93"/>
      <c r="BH54" s="93"/>
      <c r="BI54" s="93"/>
    </row>
    <row r="55" spans="1:61" ht="14.25" customHeight="1">
      <c r="A55" s="93"/>
      <c r="B55" s="114"/>
      <c r="C55" s="115"/>
      <c r="D55" s="116" t="s">
        <v>432</v>
      </c>
      <c r="E55" s="116"/>
      <c r="F55" s="115"/>
      <c r="G55" s="115"/>
      <c r="H55" s="117" t="s">
        <v>441</v>
      </c>
      <c r="I55" s="117"/>
      <c r="J55" s="118" t="s">
        <v>434</v>
      </c>
      <c r="K55" s="128" t="s">
        <v>448</v>
      </c>
      <c r="L55" s="128"/>
      <c r="M55" s="128"/>
      <c r="N55" s="128"/>
      <c r="O55" s="128"/>
      <c r="P55" s="128"/>
      <c r="Q55" s="128"/>
      <c r="R55" s="128"/>
      <c r="S55" s="120"/>
      <c r="T55" s="120"/>
      <c r="U55" s="120"/>
      <c r="V55" s="120"/>
      <c r="W55" s="120"/>
      <c r="X55" s="120"/>
      <c r="Y55" s="120"/>
      <c r="Z55" s="120"/>
      <c r="AA55" s="120"/>
      <c r="AB55" s="120"/>
      <c r="AC55" s="120"/>
      <c r="AD55" s="120"/>
      <c r="AE55" s="120"/>
      <c r="AF55" s="120"/>
      <c r="AG55" s="120"/>
      <c r="AH55" s="120"/>
      <c r="AI55" s="121" t="s">
        <v>448</v>
      </c>
      <c r="AJ55" s="121"/>
      <c r="AK55" s="121"/>
      <c r="AL55" s="122"/>
      <c r="AM55" s="93"/>
      <c r="AN55" s="93"/>
      <c r="AO55" s="93"/>
      <c r="AP55" s="93"/>
      <c r="AQ55" s="93"/>
      <c r="AR55" s="93"/>
      <c r="AS55" s="93"/>
      <c r="AT55" s="93"/>
      <c r="AU55" s="93"/>
      <c r="AV55" s="93"/>
      <c r="AW55" s="93"/>
      <c r="AX55" s="93"/>
      <c r="AY55" s="93"/>
      <c r="AZ55" s="93"/>
      <c r="BA55" s="93"/>
      <c r="BB55" s="93"/>
      <c r="BC55" s="93"/>
      <c r="BD55" s="93"/>
      <c r="BE55" s="93"/>
      <c r="BF55" s="93"/>
      <c r="BG55" s="93"/>
      <c r="BH55" s="93"/>
      <c r="BI55" s="93"/>
    </row>
    <row r="56" spans="1:61">
      <c r="A56" s="93"/>
      <c r="B56" s="114"/>
      <c r="C56" s="115"/>
      <c r="D56" s="116"/>
      <c r="E56" s="116"/>
      <c r="F56" s="115"/>
      <c r="G56" s="115"/>
      <c r="H56" s="117"/>
      <c r="I56" s="117"/>
      <c r="J56" s="118"/>
      <c r="K56" s="123"/>
      <c r="L56" s="123"/>
      <c r="M56" s="116" t="s">
        <v>432</v>
      </c>
      <c r="N56" s="116"/>
      <c r="O56" s="123"/>
      <c r="P56" s="123"/>
      <c r="Q56" s="124" t="s">
        <v>830</v>
      </c>
      <c r="R56" s="125"/>
      <c r="S56" s="120"/>
      <c r="T56" s="120"/>
      <c r="U56" s="120"/>
      <c r="V56" s="120"/>
      <c r="W56" s="120"/>
      <c r="X56" s="120"/>
      <c r="Y56" s="120"/>
      <c r="Z56" s="120"/>
      <c r="AA56" s="120"/>
      <c r="AB56" s="120"/>
      <c r="AC56" s="120"/>
      <c r="AD56" s="120"/>
      <c r="AE56" s="120"/>
      <c r="AF56" s="120"/>
      <c r="AG56" s="120"/>
      <c r="AH56" s="120"/>
      <c r="AI56" s="121"/>
      <c r="AJ56" s="121"/>
      <c r="AK56" s="121"/>
      <c r="AL56" s="122"/>
      <c r="AM56" s="93"/>
      <c r="AN56" s="93"/>
      <c r="AO56" s="93"/>
      <c r="AP56" s="93"/>
      <c r="AQ56" s="93"/>
      <c r="AR56" s="93"/>
      <c r="AS56" s="93"/>
      <c r="AT56" s="93"/>
      <c r="AU56" s="93"/>
      <c r="AV56" s="93"/>
      <c r="AW56" s="93"/>
      <c r="AX56" s="93"/>
      <c r="AY56" s="93"/>
      <c r="AZ56" s="93"/>
      <c r="BA56" s="93"/>
      <c r="BB56" s="93"/>
      <c r="BC56" s="93"/>
      <c r="BD56" s="93"/>
      <c r="BE56" s="93"/>
      <c r="BF56" s="93"/>
      <c r="BG56" s="93"/>
      <c r="BH56" s="93"/>
      <c r="BI56" s="93"/>
    </row>
    <row r="57" spans="1:61">
      <c r="A57" s="93"/>
      <c r="B57" s="229" t="s">
        <v>961</v>
      </c>
      <c r="C57" s="230"/>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231"/>
      <c r="AM57" s="93"/>
      <c r="AN57" s="93"/>
      <c r="AO57" s="93"/>
      <c r="AP57" s="93"/>
      <c r="AQ57" s="93"/>
      <c r="AR57" s="93"/>
      <c r="AS57" s="93"/>
      <c r="AT57" s="93"/>
      <c r="AU57" s="93"/>
      <c r="AV57" s="93"/>
      <c r="AW57" s="93"/>
      <c r="AX57" s="93"/>
      <c r="AY57" s="93"/>
      <c r="AZ57" s="93"/>
      <c r="BA57" s="93"/>
      <c r="BB57" s="93"/>
      <c r="BC57" s="93"/>
      <c r="BD57" s="93"/>
      <c r="BE57" s="93"/>
      <c r="BF57" s="93"/>
      <c r="BG57" s="93"/>
      <c r="BH57" s="93"/>
      <c r="BI57" s="93"/>
    </row>
    <row r="58" spans="1:61" ht="14.25" customHeight="1">
      <c r="A58" s="93"/>
      <c r="B58" s="114">
        <v>4</v>
      </c>
      <c r="C58" s="115"/>
      <c r="D58" s="116" t="s">
        <v>432</v>
      </c>
      <c r="E58" s="116"/>
      <c r="F58" s="115">
        <v>2022</v>
      </c>
      <c r="G58" s="115"/>
      <c r="H58" s="117" t="s">
        <v>441</v>
      </c>
      <c r="I58" s="117"/>
      <c r="J58" s="118" t="s">
        <v>434</v>
      </c>
      <c r="K58" s="128" t="s">
        <v>831</v>
      </c>
      <c r="L58" s="128"/>
      <c r="M58" s="128"/>
      <c r="N58" s="128"/>
      <c r="O58" s="128"/>
      <c r="P58" s="128"/>
      <c r="Q58" s="128"/>
      <c r="R58" s="128"/>
      <c r="S58" s="120" t="s">
        <v>1098</v>
      </c>
      <c r="T58" s="120"/>
      <c r="U58" s="120"/>
      <c r="V58" s="120"/>
      <c r="W58" s="120"/>
      <c r="X58" s="120"/>
      <c r="Y58" s="120"/>
      <c r="Z58" s="120"/>
      <c r="AA58" s="120"/>
      <c r="AB58" s="120"/>
      <c r="AC58" s="120"/>
      <c r="AD58" s="120"/>
      <c r="AE58" s="120"/>
      <c r="AF58" s="120"/>
      <c r="AG58" s="120"/>
      <c r="AH58" s="120"/>
      <c r="AI58" s="121" t="s">
        <v>1093</v>
      </c>
      <c r="AJ58" s="121"/>
      <c r="AK58" s="121"/>
      <c r="AL58" s="122"/>
      <c r="AM58" s="93"/>
      <c r="AN58" s="93"/>
      <c r="AO58" s="93"/>
      <c r="AP58" s="93"/>
      <c r="AQ58" s="93"/>
      <c r="AR58" s="93"/>
      <c r="AS58" s="93"/>
      <c r="AT58" s="93"/>
      <c r="AU58" s="93"/>
      <c r="AV58" s="93"/>
      <c r="AW58" s="93"/>
      <c r="AX58" s="93"/>
      <c r="AY58" s="93"/>
      <c r="AZ58" s="93"/>
      <c r="BA58" s="93"/>
      <c r="BB58" s="93"/>
      <c r="BC58" s="93"/>
      <c r="BD58" s="93"/>
      <c r="BE58" s="93"/>
      <c r="BF58" s="93"/>
      <c r="BG58" s="93"/>
      <c r="BH58" s="93"/>
      <c r="BI58" s="93"/>
    </row>
    <row r="59" spans="1:61" ht="13.5" thickBot="1">
      <c r="A59" s="93"/>
      <c r="B59" s="233"/>
      <c r="C59" s="232"/>
      <c r="D59" s="196"/>
      <c r="E59" s="196"/>
      <c r="F59" s="232"/>
      <c r="G59" s="232"/>
      <c r="H59" s="234"/>
      <c r="I59" s="234"/>
      <c r="J59" s="235"/>
      <c r="K59" s="161"/>
      <c r="L59" s="161"/>
      <c r="M59" s="196" t="s">
        <v>432</v>
      </c>
      <c r="N59" s="196"/>
      <c r="O59" s="161"/>
      <c r="P59" s="161"/>
      <c r="Q59" s="239" t="s">
        <v>830</v>
      </c>
      <c r="R59" s="240"/>
      <c r="S59" s="236"/>
      <c r="T59" s="236"/>
      <c r="U59" s="236"/>
      <c r="V59" s="236"/>
      <c r="W59" s="236"/>
      <c r="X59" s="236"/>
      <c r="Y59" s="236"/>
      <c r="Z59" s="236"/>
      <c r="AA59" s="236"/>
      <c r="AB59" s="236"/>
      <c r="AC59" s="236"/>
      <c r="AD59" s="236"/>
      <c r="AE59" s="236"/>
      <c r="AF59" s="236"/>
      <c r="AG59" s="236"/>
      <c r="AH59" s="236"/>
      <c r="AI59" s="237"/>
      <c r="AJ59" s="237"/>
      <c r="AK59" s="237"/>
      <c r="AL59" s="238"/>
      <c r="AM59" s="102"/>
      <c r="AN59" s="102"/>
      <c r="AO59" s="93"/>
      <c r="AP59" s="93"/>
      <c r="AQ59" s="93"/>
      <c r="AR59" s="93"/>
      <c r="AS59" s="93"/>
      <c r="AT59" s="93"/>
      <c r="AU59" s="93"/>
      <c r="AV59" s="93"/>
      <c r="AW59" s="93"/>
      <c r="AX59" s="93"/>
      <c r="AY59" s="93"/>
      <c r="AZ59" s="93"/>
      <c r="BA59" s="93"/>
      <c r="BB59" s="93"/>
      <c r="BC59" s="93"/>
      <c r="BD59" s="93"/>
      <c r="BE59" s="93"/>
      <c r="BF59" s="93"/>
      <c r="BG59" s="93"/>
      <c r="BH59" s="93"/>
      <c r="BI59" s="93"/>
    </row>
    <row r="60" spans="1:61" ht="6" customHeight="1">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row>
    <row r="61" spans="1:61">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c r="BG61" s="93"/>
      <c r="BH61" s="93"/>
      <c r="BI61" s="93"/>
    </row>
    <row r="62" spans="1:61">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row>
    <row r="63" spans="1:61">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row>
    <row r="64" spans="1:61">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row>
    <row r="65" spans="1:61">
      <c r="A65" s="93"/>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row>
    <row r="66" spans="1:61">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c r="BG66" s="93"/>
      <c r="BH66" s="93"/>
      <c r="BI66" s="93"/>
    </row>
    <row r="67" spans="1:61">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row>
    <row r="68" spans="1:61">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c r="BG68" s="93"/>
      <c r="BH68" s="93"/>
      <c r="BI68" s="93"/>
    </row>
    <row r="69" spans="1:61">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93"/>
    </row>
    <row r="70" spans="1:61">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93"/>
      <c r="AY70" s="93"/>
      <c r="AZ70" s="93"/>
      <c r="BA70" s="93"/>
      <c r="BB70" s="93"/>
      <c r="BC70" s="93"/>
      <c r="BD70" s="93"/>
      <c r="BE70" s="93"/>
      <c r="BF70" s="93"/>
      <c r="BG70" s="93"/>
      <c r="BH70" s="93"/>
      <c r="BI70" s="93"/>
    </row>
    <row r="71" spans="1:61">
      <c r="A71" s="93"/>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3"/>
      <c r="AY71" s="93"/>
      <c r="AZ71" s="93"/>
      <c r="BA71" s="93"/>
      <c r="BB71" s="93"/>
      <c r="BC71" s="93"/>
      <c r="BD71" s="93"/>
      <c r="BE71" s="93"/>
      <c r="BF71" s="93"/>
      <c r="BG71" s="93"/>
      <c r="BH71" s="93"/>
      <c r="BI71" s="93"/>
    </row>
    <row r="72" spans="1:61">
      <c r="A72" s="93"/>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row>
    <row r="73" spans="1:61">
      <c r="A73" s="93"/>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93"/>
      <c r="BD73" s="93"/>
      <c r="BE73" s="93"/>
      <c r="BF73" s="93"/>
      <c r="BG73" s="93"/>
      <c r="BH73" s="93"/>
      <c r="BI73" s="93"/>
    </row>
    <row r="74" spans="1:61">
      <c r="A74" s="93"/>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row>
    <row r="75" spans="1:61">
      <c r="A75" s="93"/>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93"/>
      <c r="AY75" s="93"/>
      <c r="AZ75" s="93"/>
      <c r="BA75" s="93"/>
      <c r="BB75" s="93"/>
      <c r="BC75" s="93"/>
      <c r="BD75" s="93"/>
      <c r="BE75" s="93"/>
      <c r="BF75" s="93"/>
      <c r="BG75" s="93"/>
      <c r="BH75" s="93"/>
      <c r="BI75" s="93"/>
    </row>
    <row r="76" spans="1:61">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row>
    <row r="77" spans="1:61">
      <c r="A77" s="93"/>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c r="BG77" s="93"/>
      <c r="BH77" s="93"/>
      <c r="BI77" s="93"/>
    </row>
    <row r="78" spans="1:61">
      <c r="A78" s="93"/>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row>
    <row r="79" spans="1:61">
      <c r="A79" s="93"/>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3"/>
      <c r="BC79" s="93"/>
      <c r="BD79" s="93"/>
      <c r="BE79" s="93"/>
      <c r="BF79" s="93"/>
      <c r="BG79" s="93"/>
      <c r="BH79" s="93"/>
      <c r="BI79" s="93"/>
    </row>
    <row r="80" spans="1:61">
      <c r="A80" s="93"/>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c r="BA80" s="93"/>
      <c r="BB80" s="93"/>
      <c r="BC80" s="93"/>
      <c r="BD80" s="93"/>
      <c r="BE80" s="93"/>
      <c r="BF80" s="93"/>
      <c r="BG80" s="93"/>
      <c r="BH80" s="93"/>
      <c r="BI80" s="93"/>
    </row>
    <row r="81" spans="1:61">
      <c r="A81" s="93"/>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row>
    <row r="82" spans="1:61">
      <c r="A82" s="93"/>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c r="BG82" s="93"/>
      <c r="BH82" s="93"/>
      <c r="BI82" s="93"/>
    </row>
    <row r="83" spans="1:61">
      <c r="A83" s="93"/>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c r="BH83" s="93"/>
      <c r="BI83" s="93"/>
    </row>
    <row r="84" spans="1:61">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c r="BH84" s="93"/>
      <c r="BI84" s="93"/>
    </row>
    <row r="85" spans="1:61">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row>
    <row r="86" spans="1:61">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row>
    <row r="87" spans="1:61">
      <c r="A87" s="93"/>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93"/>
      <c r="BF87" s="93"/>
      <c r="BG87" s="93"/>
      <c r="BH87" s="93"/>
      <c r="BI87" s="93"/>
    </row>
    <row r="88" spans="1:61">
      <c r="A88" s="93"/>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93"/>
      <c r="BF88" s="93"/>
      <c r="BG88" s="93"/>
      <c r="BH88" s="93"/>
      <c r="BI88" s="93"/>
    </row>
    <row r="89" spans="1:61">
      <c r="A89" s="93"/>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93"/>
      <c r="BF89" s="93"/>
      <c r="BG89" s="93"/>
      <c r="BH89" s="93"/>
      <c r="BI89" s="93"/>
    </row>
    <row r="90" spans="1:61">
      <c r="A90" s="93"/>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c r="AS90" s="93"/>
      <c r="AT90" s="93"/>
      <c r="AU90" s="93"/>
      <c r="AV90" s="93"/>
      <c r="AW90" s="93"/>
      <c r="AX90" s="93"/>
      <c r="AY90" s="93"/>
      <c r="AZ90" s="93"/>
      <c r="BA90" s="93"/>
      <c r="BB90" s="93"/>
      <c r="BC90" s="93"/>
      <c r="BD90" s="93"/>
      <c r="BE90" s="93"/>
      <c r="BF90" s="93"/>
      <c r="BG90" s="93"/>
      <c r="BH90" s="93"/>
      <c r="BI90" s="93"/>
    </row>
    <row r="91" spans="1:61">
      <c r="A91" s="93"/>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93"/>
      <c r="BF91" s="93"/>
      <c r="BG91" s="93"/>
      <c r="BH91" s="93"/>
      <c r="BI91" s="93"/>
    </row>
    <row r="92" spans="1:61">
      <c r="A92" s="93"/>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93"/>
      <c r="BF92" s="93"/>
      <c r="BG92" s="93"/>
      <c r="BH92" s="93"/>
      <c r="BI92" s="93"/>
    </row>
    <row r="93" spans="1:61">
      <c r="A93" s="93"/>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c r="BG93" s="93"/>
      <c r="BH93" s="93"/>
      <c r="BI93" s="93"/>
    </row>
    <row r="94" spans="1:61">
      <c r="A94" s="93"/>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c r="BA94" s="93"/>
      <c r="BB94" s="93"/>
      <c r="BC94" s="93"/>
      <c r="BD94" s="93"/>
      <c r="BE94" s="93"/>
      <c r="BF94" s="93"/>
      <c r="BG94" s="93"/>
      <c r="BH94" s="93"/>
      <c r="BI94" s="93"/>
    </row>
    <row r="95" spans="1:61">
      <c r="A95" s="93"/>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3"/>
      <c r="BC95" s="93"/>
      <c r="BD95" s="93"/>
      <c r="BE95" s="93"/>
      <c r="BF95" s="93"/>
      <c r="BG95" s="93"/>
      <c r="BH95" s="93"/>
      <c r="BI95" s="93"/>
    </row>
    <row r="96" spans="1:61">
      <c r="A96" s="93"/>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3"/>
      <c r="AY96" s="93"/>
      <c r="AZ96" s="93"/>
      <c r="BA96" s="93"/>
      <c r="BB96" s="93"/>
      <c r="BC96" s="93"/>
      <c r="BD96" s="93"/>
      <c r="BE96" s="93"/>
      <c r="BF96" s="93"/>
      <c r="BG96" s="93"/>
      <c r="BH96" s="93"/>
      <c r="BI96" s="93"/>
    </row>
    <row r="97" spans="1:61">
      <c r="A97" s="93"/>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row>
    <row r="98" spans="1:61">
      <c r="A98" s="93"/>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c r="BA98" s="93"/>
      <c r="BB98" s="93"/>
      <c r="BC98" s="93"/>
      <c r="BD98" s="93"/>
      <c r="BE98" s="93"/>
      <c r="BF98" s="93"/>
      <c r="BG98" s="93"/>
      <c r="BH98" s="93"/>
      <c r="BI98" s="93"/>
    </row>
    <row r="99" spans="1:61">
      <c r="A99" s="93"/>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93"/>
      <c r="BA99" s="93"/>
      <c r="BB99" s="93"/>
      <c r="BC99" s="93"/>
      <c r="BD99" s="93"/>
      <c r="BE99" s="93"/>
      <c r="BF99" s="93"/>
      <c r="BG99" s="93"/>
      <c r="BH99" s="93"/>
      <c r="BI99" s="93"/>
    </row>
    <row r="100" spans="1:61">
      <c r="A100" s="93"/>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row>
    <row r="101" spans="1:61">
      <c r="A101" s="93"/>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row>
    <row r="102" spans="1:61">
      <c r="A102" s="93"/>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row>
    <row r="103" spans="1:61">
      <c r="A103" s="93"/>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row>
    <row r="104" spans="1:61">
      <c r="A104" s="93"/>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c r="BA104" s="93"/>
      <c r="BB104" s="93"/>
      <c r="BC104" s="93"/>
      <c r="BD104" s="93"/>
      <c r="BE104" s="93"/>
      <c r="BF104" s="93"/>
      <c r="BG104" s="93"/>
      <c r="BH104" s="93"/>
      <c r="BI104" s="93"/>
    </row>
    <row r="105" spans="1:61">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93"/>
      <c r="AY105" s="93"/>
      <c r="AZ105" s="93"/>
      <c r="BA105" s="93"/>
      <c r="BB105" s="93"/>
      <c r="BC105" s="93"/>
      <c r="BD105" s="93"/>
      <c r="BE105" s="93"/>
      <c r="BF105" s="93"/>
      <c r="BG105" s="93"/>
      <c r="BH105" s="93"/>
      <c r="BI105" s="93"/>
    </row>
    <row r="106" spans="1:61">
      <c r="A106" s="93"/>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c r="AS106" s="93"/>
      <c r="AT106" s="93"/>
      <c r="AU106" s="93"/>
      <c r="AV106" s="93"/>
      <c r="AW106" s="93"/>
      <c r="AX106" s="93"/>
      <c r="AY106" s="93"/>
      <c r="AZ106" s="93"/>
    </row>
    <row r="107" spans="1:61">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row>
    <row r="108" spans="1:61">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row>
    <row r="109" spans="1:61">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row>
    <row r="110" spans="1:61">
      <c r="A110" s="93"/>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3"/>
      <c r="AZ110" s="93"/>
    </row>
  </sheetData>
  <customSheetViews>
    <customSheetView guid="{D0E28751-E0EC-4A59-868F-165AD7EE0844}" scale="96" fitToPage="1" printArea="1" view="pageBreakPreview" topLeftCell="A12">
      <selection activeCell="R63" sqref="R63"/>
      <pageMargins left="0.70866141732283472" right="0.70866141732283472" top="0.15748031496062992" bottom="0.15748031496062992" header="0.11811023622047245" footer="0.11811023622047245"/>
      <pageSetup paperSize="9" scale="82" fitToHeight="0" orientation="portrait" r:id="rId1"/>
    </customSheetView>
    <customSheetView guid="{8E20F359-6C44-406F-8DA6-30A60C6C67F3}" scale="96" fitToPage="1" printArea="1" state="hidden" view="pageBreakPreview" topLeftCell="A12">
      <selection activeCell="R63" sqref="R63"/>
      <pageMargins left="0.70866141732283472" right="0.70866141732283472" top="0.15748031496062992" bottom="0.15748031496062992" header="0.11811023622047245" footer="0.11811023622047245"/>
      <pageSetup paperSize="9" scale="82" fitToHeight="0" orientation="portrait" r:id="rId2"/>
    </customSheetView>
  </customSheetViews>
  <mergeCells count="272">
    <mergeCell ref="M59:N59"/>
    <mergeCell ref="O59:P59"/>
    <mergeCell ref="Q59:R59"/>
    <mergeCell ref="B57:AL57"/>
    <mergeCell ref="B58:C59"/>
    <mergeCell ref="D58:E59"/>
    <mergeCell ref="F58:G59"/>
    <mergeCell ref="H58:I59"/>
    <mergeCell ref="J58:J59"/>
    <mergeCell ref="K58:R58"/>
    <mergeCell ref="S58:AH59"/>
    <mergeCell ref="AI58:AL59"/>
    <mergeCell ref="K59:L59"/>
    <mergeCell ref="S55:AH56"/>
    <mergeCell ref="AI55:AL56"/>
    <mergeCell ref="K56:L56"/>
    <mergeCell ref="M56:N56"/>
    <mergeCell ref="O56:P56"/>
    <mergeCell ref="Q56:R56"/>
    <mergeCell ref="B55:C56"/>
    <mergeCell ref="D55:E56"/>
    <mergeCell ref="F55:G56"/>
    <mergeCell ref="H55:I56"/>
    <mergeCell ref="J55:J56"/>
    <mergeCell ref="K55:R55"/>
    <mergeCell ref="S53:AH54"/>
    <mergeCell ref="AI53:AL54"/>
    <mergeCell ref="K54:L54"/>
    <mergeCell ref="M54:N54"/>
    <mergeCell ref="O54:P54"/>
    <mergeCell ref="Q54:R54"/>
    <mergeCell ref="B53:C54"/>
    <mergeCell ref="D53:E54"/>
    <mergeCell ref="F53:G54"/>
    <mergeCell ref="H53:I54"/>
    <mergeCell ref="J53:J54"/>
    <mergeCell ref="K53:R53"/>
    <mergeCell ref="S51:AH52"/>
    <mergeCell ref="AI51:AL52"/>
    <mergeCell ref="K52:L52"/>
    <mergeCell ref="M52:N52"/>
    <mergeCell ref="O52:P52"/>
    <mergeCell ref="Q52:R52"/>
    <mergeCell ref="B51:C52"/>
    <mergeCell ref="D51:E52"/>
    <mergeCell ref="F51:G52"/>
    <mergeCell ref="H51:I52"/>
    <mergeCell ref="J51:J52"/>
    <mergeCell ref="K51:R51"/>
    <mergeCell ref="S49:AH50"/>
    <mergeCell ref="AI49:AL50"/>
    <mergeCell ref="K50:L50"/>
    <mergeCell ref="M50:N50"/>
    <mergeCell ref="O50:P50"/>
    <mergeCell ref="Q50:R50"/>
    <mergeCell ref="B49:C50"/>
    <mergeCell ref="D49:E50"/>
    <mergeCell ref="F49:G50"/>
    <mergeCell ref="H49:I50"/>
    <mergeCell ref="J49:J50"/>
    <mergeCell ref="K49:R49"/>
    <mergeCell ref="S47:AH48"/>
    <mergeCell ref="AI47:AL48"/>
    <mergeCell ref="K48:L48"/>
    <mergeCell ref="M48:N48"/>
    <mergeCell ref="O48:P48"/>
    <mergeCell ref="Q48:R48"/>
    <mergeCell ref="B47:C48"/>
    <mergeCell ref="D47:E48"/>
    <mergeCell ref="F47:G48"/>
    <mergeCell ref="H47:I48"/>
    <mergeCell ref="J47:J48"/>
    <mergeCell ref="K47:R47"/>
    <mergeCell ref="S45:AH46"/>
    <mergeCell ref="AI45:AL46"/>
    <mergeCell ref="K46:L46"/>
    <mergeCell ref="M46:N46"/>
    <mergeCell ref="O46:P46"/>
    <mergeCell ref="Q46:R46"/>
    <mergeCell ref="B45:C46"/>
    <mergeCell ref="D45:E46"/>
    <mergeCell ref="F45:G46"/>
    <mergeCell ref="H45:I46"/>
    <mergeCell ref="J45:J46"/>
    <mergeCell ref="K45:R45"/>
    <mergeCell ref="S43:AH44"/>
    <mergeCell ref="AI43:AL44"/>
    <mergeCell ref="K44:L44"/>
    <mergeCell ref="M44:N44"/>
    <mergeCell ref="O44:P44"/>
    <mergeCell ref="Q44:R44"/>
    <mergeCell ref="B43:C44"/>
    <mergeCell ref="D43:E44"/>
    <mergeCell ref="F43:G44"/>
    <mergeCell ref="H43:I44"/>
    <mergeCell ref="J43:J44"/>
    <mergeCell ref="K43:R43"/>
    <mergeCell ref="K41:R41"/>
    <mergeCell ref="S41:AH42"/>
    <mergeCell ref="AI41:AL42"/>
    <mergeCell ref="K42:L42"/>
    <mergeCell ref="M42:N42"/>
    <mergeCell ref="O42:P42"/>
    <mergeCell ref="Q42:R42"/>
    <mergeCell ref="B38:AL38"/>
    <mergeCell ref="B39:AL39"/>
    <mergeCell ref="B40:I40"/>
    <mergeCell ref="K40:R40"/>
    <mergeCell ref="AI40:AL40"/>
    <mergeCell ref="B41:C42"/>
    <mergeCell ref="D41:E42"/>
    <mergeCell ref="F41:G42"/>
    <mergeCell ref="H41:I42"/>
    <mergeCell ref="J41:J42"/>
    <mergeCell ref="Q35:R35"/>
    <mergeCell ref="S35:T35"/>
    <mergeCell ref="U35:V35"/>
    <mergeCell ref="W35:X35"/>
    <mergeCell ref="Y35:AL35"/>
    <mergeCell ref="B37:AL37"/>
    <mergeCell ref="B33:E35"/>
    <mergeCell ref="F33:L33"/>
    <mergeCell ref="M33:W33"/>
    <mergeCell ref="X33:AF33"/>
    <mergeCell ref="AG33:AL33"/>
    <mergeCell ref="F34:L34"/>
    <mergeCell ref="M34:AL34"/>
    <mergeCell ref="F35:L35"/>
    <mergeCell ref="M35:N35"/>
    <mergeCell ref="O35:P35"/>
    <mergeCell ref="AH31:AL31"/>
    <mergeCell ref="F32:Y32"/>
    <mergeCell ref="Z32:AA32"/>
    <mergeCell ref="AB32:AC32"/>
    <mergeCell ref="AD32:AE32"/>
    <mergeCell ref="AF32:AG32"/>
    <mergeCell ref="AH32:AL32"/>
    <mergeCell ref="B31:E32"/>
    <mergeCell ref="F31:Y31"/>
    <mergeCell ref="Z31:AA31"/>
    <mergeCell ref="AB31:AC31"/>
    <mergeCell ref="AD31:AE31"/>
    <mergeCell ref="AF31:AG31"/>
    <mergeCell ref="AH29:AL29"/>
    <mergeCell ref="F30:Y30"/>
    <mergeCell ref="Z30:AA30"/>
    <mergeCell ref="AB30:AC30"/>
    <mergeCell ref="AD30:AE30"/>
    <mergeCell ref="AF30:AG30"/>
    <mergeCell ref="AH30:AL30"/>
    <mergeCell ref="B29:E30"/>
    <mergeCell ref="F29:Y29"/>
    <mergeCell ref="Z29:AA29"/>
    <mergeCell ref="AB29:AC29"/>
    <mergeCell ref="AD29:AE29"/>
    <mergeCell ref="AF29:AG29"/>
    <mergeCell ref="AH27:AL27"/>
    <mergeCell ref="F28:Y28"/>
    <mergeCell ref="Z28:AA28"/>
    <mergeCell ref="AB28:AC28"/>
    <mergeCell ref="AD28:AE28"/>
    <mergeCell ref="AF28:AG28"/>
    <mergeCell ref="AH28:AL28"/>
    <mergeCell ref="B27:E28"/>
    <mergeCell ref="F27:Y27"/>
    <mergeCell ref="Z27:AA27"/>
    <mergeCell ref="AB27:AC27"/>
    <mergeCell ref="AD27:AE27"/>
    <mergeCell ref="AF27:AG27"/>
    <mergeCell ref="AH25:AL25"/>
    <mergeCell ref="F26:Y26"/>
    <mergeCell ref="Z26:AA26"/>
    <mergeCell ref="AB26:AC26"/>
    <mergeCell ref="AD26:AE26"/>
    <mergeCell ref="AF26:AG26"/>
    <mergeCell ref="AH26:AL26"/>
    <mergeCell ref="B25:E26"/>
    <mergeCell ref="F25:Y25"/>
    <mergeCell ref="Z25:AA25"/>
    <mergeCell ref="AB25:AC25"/>
    <mergeCell ref="AD25:AE25"/>
    <mergeCell ref="AF25:AG25"/>
    <mergeCell ref="AH23:AL23"/>
    <mergeCell ref="F24:Y24"/>
    <mergeCell ref="Z24:AA24"/>
    <mergeCell ref="AB24:AC24"/>
    <mergeCell ref="AD24:AE24"/>
    <mergeCell ref="AF24:AG24"/>
    <mergeCell ref="AH24:AL24"/>
    <mergeCell ref="B23:E24"/>
    <mergeCell ref="F23:Y23"/>
    <mergeCell ref="Z23:AA23"/>
    <mergeCell ref="AB23:AC23"/>
    <mergeCell ref="AD23:AE23"/>
    <mergeCell ref="AF23:AG23"/>
    <mergeCell ref="Z22:AA22"/>
    <mergeCell ref="AB22:AC22"/>
    <mergeCell ref="AD22:AE22"/>
    <mergeCell ref="AF22:AG22"/>
    <mergeCell ref="AH22:AL22"/>
    <mergeCell ref="B21:E22"/>
    <mergeCell ref="F21:Y22"/>
    <mergeCell ref="Z21:AA21"/>
    <mergeCell ref="AB21:AC21"/>
    <mergeCell ref="AD21:AE21"/>
    <mergeCell ref="AF21:AG21"/>
    <mergeCell ref="B20:AL20"/>
    <mergeCell ref="AG13:AH13"/>
    <mergeCell ref="AI13:AJ13"/>
    <mergeCell ref="AK13:AL13"/>
    <mergeCell ref="B15:H15"/>
    <mergeCell ref="I15:AL15"/>
    <mergeCell ref="B16:H16"/>
    <mergeCell ref="I16:AL16"/>
    <mergeCell ref="AH21:AL21"/>
    <mergeCell ref="B13:E13"/>
    <mergeCell ref="F13:U13"/>
    <mergeCell ref="V13:Z13"/>
    <mergeCell ref="AA13:AB13"/>
    <mergeCell ref="AC13:AD13"/>
    <mergeCell ref="AE13:AF13"/>
    <mergeCell ref="B17:H18"/>
    <mergeCell ref="I17:M17"/>
    <mergeCell ref="N17:AL17"/>
    <mergeCell ref="I18:U18"/>
    <mergeCell ref="V18:AL18"/>
    <mergeCell ref="P10:Q10"/>
    <mergeCell ref="R10:S10"/>
    <mergeCell ref="T10:U10"/>
    <mergeCell ref="V10:AA10"/>
    <mergeCell ref="AB10:AF10"/>
    <mergeCell ref="B11:E12"/>
    <mergeCell ref="F11:H11"/>
    <mergeCell ref="I11:M11"/>
    <mergeCell ref="N11:U11"/>
    <mergeCell ref="V11:AA11"/>
    <mergeCell ref="B10:E10"/>
    <mergeCell ref="F10:G10"/>
    <mergeCell ref="H10:I10"/>
    <mergeCell ref="J10:K10"/>
    <mergeCell ref="L10:M10"/>
    <mergeCell ref="N10:O10"/>
    <mergeCell ref="AB11:AF11"/>
    <mergeCell ref="F12:U12"/>
    <mergeCell ref="V12:AA12"/>
    <mergeCell ref="AB12:AL12"/>
    <mergeCell ref="Y8:AF8"/>
    <mergeCell ref="B9:E9"/>
    <mergeCell ref="F9:M9"/>
    <mergeCell ref="N9:U9"/>
    <mergeCell ref="V9:X9"/>
    <mergeCell ref="Y9:AF9"/>
    <mergeCell ref="B7:E7"/>
    <mergeCell ref="F7:M7"/>
    <mergeCell ref="N7:U7"/>
    <mergeCell ref="V7:X7"/>
    <mergeCell ref="Y7:AF7"/>
    <mergeCell ref="B8:E8"/>
    <mergeCell ref="F8:M8"/>
    <mergeCell ref="N8:U8"/>
    <mergeCell ref="V8:X8"/>
    <mergeCell ref="AG7:AL11"/>
    <mergeCell ref="B2:C2"/>
    <mergeCell ref="D2:AL2"/>
    <mergeCell ref="B4:AL4"/>
    <mergeCell ref="Y5:Z5"/>
    <mergeCell ref="AA5:AB5"/>
    <mergeCell ref="AC5:AD5"/>
    <mergeCell ref="AE5:AF5"/>
    <mergeCell ref="AG5:AH5"/>
    <mergeCell ref="AI5:AJ5"/>
    <mergeCell ref="AK5:AL5"/>
  </mergeCells>
  <phoneticPr fontId="18"/>
  <dataValidations count="17">
    <dataValidation type="list" allowBlank="1" showInputMessage="1" showErrorMessage="1" sqref="BN2" xr:uid="{2951EF17-B9F1-410E-939D-8C75E651472C}">
      <formula1>"dammy"</formula1>
    </dataValidation>
    <dataValidation type="list" errorStyle="information" allowBlank="1" showInputMessage="1" showErrorMessage="1" error="If it's not listed, Please fill in the form directly." sqref="B25:E28" xr:uid="{55653B2C-B49D-45AA-AEB5-C85317B51570}">
      <formula1>"Please select,University,Master’s Program,Doctoral Program"</formula1>
    </dataValidation>
    <dataValidation type="list" allowBlank="1" showInputMessage="1" showErrorMessage="1" sqref="AH30:AL30" xr:uid="{89F39F86-C7B3-496F-84E7-5A8E39B9A9AC}">
      <formula1>"Please select,Completed,Withdrew"</formula1>
    </dataValidation>
    <dataValidation type="list" allowBlank="1" showInputMessage="1" showErrorMessage="1" sqref="AH26:AL26 AH28:AL28" xr:uid="{8A2253FB-F0FF-4B36-B175-E2985670F961}">
      <formula1>"Please select,Graduated,Completed,Withdrew"</formula1>
    </dataValidation>
    <dataValidation type="list" allowBlank="1" showInputMessage="1" showErrorMessage="1" sqref="AH24:AL24" xr:uid="{ED863F1E-8813-45B0-A775-FAF034C89F80}">
      <formula1>"Please select,Graduated,Withdrew"</formula1>
    </dataValidation>
    <dataValidation type="whole" imeMode="halfAlpha" allowBlank="1" showInputMessage="1" showErrorMessage="1" sqref="AI5:AJ5 N10:O10 AI13:AJ13 AD21:AE32 U35:V35 O50:P50 F58:G59 O59:P59 O42:P42 O48:P48 O46:P46 O44:P44 O52:P52 O56:P56 O54:P54 F41:G56" xr:uid="{B2103C24-A043-448E-8DDB-20601F24DA85}">
      <formula1>1900</formula1>
      <formula2>2030</formula2>
    </dataValidation>
    <dataValidation type="whole" imeMode="halfAlpha" allowBlank="1" showInputMessage="1" showErrorMessage="1" sqref="AE5:AF5 J10:K10 AE13:AF13 Q35:R35" xr:uid="{0FF1E1EB-CA1A-4B35-B773-40DBCB4AA37D}">
      <formula1>1</formula1>
      <formula2>31</formula2>
    </dataValidation>
    <dataValidation type="whole" imeMode="halfAlpha" allowBlank="1" showInputMessage="1" showErrorMessage="1" sqref="AA5:AB5 AA13:AB13 Z21:AA32 M35:N35 K50:L50 B58:C59 K59:L59 K42:L42 K48:L48 K46:L46 K44:L44 B41:C56 K56:L56 K54:L54 K52:L52" xr:uid="{F575A583-1D09-4747-9252-F14E3D197302}">
      <formula1>1</formula1>
      <formula2>12</formula2>
    </dataValidation>
    <dataValidation type="list" allowBlank="1" showInputMessage="1" showErrorMessage="1" sqref="AI41 AI58 AI55 AI51 AI53 AI43 AI45 AI47 AI49" xr:uid="{8B3587CB-CB0F-48D6-9CA9-B6DBB2275F7F}">
      <formula1>"Please select,Full time,Part time"</formula1>
    </dataValidation>
    <dataValidation type="list" allowBlank="1" showInputMessage="1" showErrorMessage="1" sqref="AB11" xr:uid="{7F572B2D-F114-4F1E-BE43-DD7CD2281665}">
      <formula1>"Please select,Yes,No"</formula1>
    </dataValidation>
    <dataValidation type="list" allowBlank="1" showInputMessage="1" showErrorMessage="1" sqref="AH32:AL32" xr:uid="{CAA1BD69-10D3-49C5-927A-E3A78CBD4E07}">
      <formula1>"Please select,Completed,Withdrew(completed research guidance),Withdrew(mid-program),Withdrew(the others),Current student"</formula1>
    </dataValidation>
    <dataValidation type="list" allowBlank="1" showInputMessage="1" showErrorMessage="1" sqref="AH23:AL23 AH25:AL25 AH27:AL27 AH29:AL29 AH31:AL31" xr:uid="{9DC0F31F-A359-486C-A242-95E2D1F41201}">
      <formula1>"Please select,Entered,Transferred"</formula1>
    </dataValidation>
    <dataValidation type="list" allowBlank="1" showInputMessage="1" showErrorMessage="1" sqref="AH21:AL21" xr:uid="{BE8DA545-6A2E-4F63-8DCB-F263A6AE1993}">
      <formula1>"Entered"</formula1>
    </dataValidation>
    <dataValidation type="whole" allowBlank="1" showInputMessage="1" showErrorMessage="1" sqref="AE6:AF6" xr:uid="{C61BEAD0-31AB-42A9-B164-FE6987C32EDC}">
      <formula1>1</formula1>
      <formula2>31</formula2>
    </dataValidation>
    <dataValidation type="whole" allowBlank="1" showInputMessage="1" showErrorMessage="1" sqref="AI6:AJ6" xr:uid="{CAE101F1-5712-4A40-A41E-DC1A055FB66B}">
      <formula1>1900</formula1>
      <formula2>2030</formula2>
    </dataValidation>
    <dataValidation type="list" allowBlank="1" showInputMessage="1" showErrorMessage="1" sqref="AH22:AL22" xr:uid="{CD586FBC-977A-448A-9633-D6694CCCB6CE}">
      <formula1>"Graduated"</formula1>
    </dataValidation>
    <dataValidation type="whole" allowBlank="1" showInputMessage="1" showErrorMessage="1" sqref="AC36 AC14:AC19 F10:G10 AA6:AB6" xr:uid="{DED256A4-A43A-4303-A7D9-74ACD56AE9A4}">
      <formula1>1</formula1>
      <formula2>12</formula2>
    </dataValidation>
  </dataValidations>
  <hyperlinks>
    <hyperlink ref="F13" r:id="rId3" xr:uid="{544A06C1-E840-429A-945D-809F0DBECA03}"/>
  </hyperlinks>
  <pageMargins left="0.70866141732283472" right="0.70866141732283472" top="0.15748031496062992" bottom="0.15748031496062992" header="0.11811023622047245" footer="0.11811023622047245"/>
  <pageSetup paperSize="9" scale="82" fitToHeight="0"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5361" r:id="rId7" name="Check Box 1">
              <controlPr defaultSize="0" autoFill="0" autoLine="0" autoPict="0">
                <anchor moveWithCells="1">
                  <from>
                    <xdr:col>1</xdr:col>
                    <xdr:colOff>76200</xdr:colOff>
                    <xdr:row>1</xdr:row>
                    <xdr:rowOff>25400</xdr:rowOff>
                  </from>
                  <to>
                    <xdr:col>2</xdr:col>
                    <xdr:colOff>127000</xdr:colOff>
                    <xdr:row>1</xdr:row>
                    <xdr:rowOff>469900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information" allowBlank="1" showInputMessage="1" showErrorMessage="1" error="If it's not listed, Please fill in the form directly." xr:uid="{123A4FF1-4553-4DAA-8366-BCE20D185E26}">
          <x14:formula1>
            <xm:f>事務所利用シート!$Z$1:$Z$3</xm:f>
          </x14:formula1>
          <xm:sqref>AG33:AL33</xm:sqref>
        </x14:dataValidation>
        <x14:dataValidation type="list" allowBlank="1" showInputMessage="1" showErrorMessage="1" xr:uid="{8BE7DF5E-3E79-4003-A2D2-F088EE7F66FE}">
          <x14:formula1>
            <xm:f>事務所利用シート!$U$1:$U$3</xm:f>
          </x14:formula1>
          <xm:sqref>K41:R41 K43:R43 K45:R45 K47:R47 K49:R49 K51:R51 K53:R53 K55:R55 K58:R58</xm:sqref>
        </x14:dataValidation>
        <x14:dataValidation type="list" errorStyle="information" allowBlank="1" showInputMessage="1" showErrorMessage="1" error="If it's not listed, Please fill in the form directly." xr:uid="{4D6DC293-B3D6-49A1-AA8D-3C06EF0DD6F6}">
          <x14:formula1>
            <xm:f>'Degree list'!$A$3:$A$55</xm:f>
          </x14:formula1>
          <xm:sqref>M33</xm:sqref>
        </x14:dataValidation>
        <x14:dataValidation type="list" errorStyle="warning" allowBlank="1" showInputMessage="1" showErrorMessage="1" xr:uid="{EBF552B5-B95A-4AF5-B0D7-537B1142D618}">
          <x14:formula1>
            <xm:f>'Status of residence'!$A$1:$A$28</xm:f>
          </x14:formula1>
          <xm:sqref>AB12:AL12</xm:sqref>
        </x14:dataValidation>
        <x14:dataValidation type="list" allowBlank="1" showInputMessage="1" showErrorMessage="1" xr:uid="{D47307E8-40F3-42D4-894B-B96710404F23}">
          <x14:formula1>
            <xm:f>事務所利用シート!$O$1:$O$4</xm:f>
          </x14:formula1>
          <xm:sqref>AB10:AF10</xm:sqref>
        </x14:dataValidation>
        <x14:dataValidation type="list" allowBlank="1" showInputMessage="1" showErrorMessage="1" xr:uid="{FA38C334-1179-4464-A4A6-366FAEC8DFE1}">
          <x14:formula1>
            <xm:f>'Fields of Specializations'!$B$4:$B$286</xm:f>
          </x14:formula1>
          <xm:sqref>I15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B14FB-313E-4387-8B88-5DDA3B7A724C}">
  <sheetPr>
    <tabColor rgb="FFFFFF00"/>
  </sheetPr>
  <dimension ref="A1:U115"/>
  <sheetViews>
    <sheetView showGridLines="0" view="pageBreakPreview" zoomScaleNormal="115" zoomScaleSheetLayoutView="100" workbookViewId="0">
      <selection activeCell="R63" sqref="R63"/>
    </sheetView>
  </sheetViews>
  <sheetFormatPr defaultColWidth="8.58203125" defaultRowHeight="18"/>
  <cols>
    <col min="1" max="1" width="1.1640625" style="105" customWidth="1"/>
    <col min="2" max="8" width="8.58203125" style="105"/>
    <col min="9" max="10" width="4.33203125" style="105" customWidth="1"/>
    <col min="11" max="11" width="11.58203125" style="105" customWidth="1"/>
    <col min="12" max="12" width="8.58203125" style="105" hidden="1" customWidth="1"/>
    <col min="13" max="13" width="8.08203125" style="105" hidden="1" customWidth="1"/>
    <col min="14" max="14" width="8.58203125" style="105" hidden="1" customWidth="1"/>
    <col min="15" max="15" width="7.08203125" style="105" hidden="1" customWidth="1"/>
    <col min="16" max="20" width="8.58203125" style="105" hidden="1" customWidth="1"/>
    <col min="21" max="21" width="3.83203125" style="105" customWidth="1"/>
    <col min="22" max="22" width="8.08203125" style="105" customWidth="1"/>
    <col min="23" max="23" width="2.83203125" style="105" customWidth="1"/>
    <col min="24" max="16384" width="8.58203125" style="105"/>
  </cols>
  <sheetData>
    <row r="1" spans="2:19">
      <c r="B1" s="104"/>
    </row>
    <row r="2" spans="2:19">
      <c r="B2" s="314" t="s">
        <v>968</v>
      </c>
      <c r="C2" s="315"/>
      <c r="D2" s="315"/>
      <c r="E2" s="315"/>
      <c r="F2" s="315"/>
      <c r="G2" s="315"/>
      <c r="H2" s="315"/>
      <c r="I2" s="315"/>
      <c r="J2" s="315"/>
      <c r="K2" s="315"/>
      <c r="L2" s="315"/>
      <c r="M2" s="315"/>
      <c r="N2" s="315"/>
      <c r="O2" s="315"/>
      <c r="P2" s="315"/>
      <c r="Q2" s="315"/>
      <c r="R2" s="315"/>
      <c r="S2" s="315"/>
    </row>
    <row r="3" spans="2:19">
      <c r="B3" s="106"/>
    </row>
    <row r="4" spans="2:19" ht="18" customHeight="1">
      <c r="B4" s="316" t="s">
        <v>969</v>
      </c>
      <c r="C4" s="316"/>
      <c r="D4" s="316"/>
      <c r="E4" s="316"/>
      <c r="F4" s="316"/>
      <c r="G4" s="316"/>
      <c r="H4" s="316"/>
      <c r="I4" s="316"/>
      <c r="J4" s="316"/>
      <c r="K4" s="316"/>
    </row>
    <row r="5" spans="2:19" ht="18" customHeight="1">
      <c r="B5" s="317" t="s">
        <v>970</v>
      </c>
      <c r="C5" s="317"/>
      <c r="D5" s="317"/>
      <c r="E5" s="317"/>
      <c r="F5" s="317"/>
      <c r="G5" s="317"/>
      <c r="H5" s="317"/>
      <c r="I5" s="317"/>
      <c r="J5" s="317"/>
      <c r="K5" s="317"/>
    </row>
    <row r="6" spans="2:19" ht="18" customHeight="1">
      <c r="B6" s="318" t="s">
        <v>971</v>
      </c>
      <c r="C6" s="319"/>
      <c r="D6" s="319"/>
      <c r="E6" s="319"/>
      <c r="F6" s="319"/>
      <c r="G6" s="319"/>
      <c r="H6" s="319"/>
      <c r="I6" s="319"/>
      <c r="J6" s="319"/>
      <c r="K6" s="319"/>
      <c r="L6" s="319"/>
      <c r="M6" s="319"/>
      <c r="N6" s="319"/>
      <c r="O6" s="319"/>
      <c r="P6" s="319"/>
      <c r="Q6" s="319"/>
      <c r="R6" s="319"/>
      <c r="S6" s="319"/>
    </row>
    <row r="7" spans="2:19">
      <c r="B7" s="106"/>
    </row>
    <row r="8" spans="2:19">
      <c r="B8" s="107" t="s">
        <v>972</v>
      </c>
    </row>
    <row r="9" spans="2:19" ht="41.5" customHeight="1">
      <c r="B9" s="320"/>
      <c r="C9" s="320"/>
      <c r="D9" s="320"/>
      <c r="E9" s="320"/>
      <c r="F9" s="320"/>
      <c r="G9" s="320"/>
      <c r="H9" s="320"/>
      <c r="I9" s="320"/>
      <c r="J9" s="320"/>
    </row>
    <row r="10" spans="2:19">
      <c r="B10" s="321" t="s">
        <v>973</v>
      </c>
      <c r="C10" s="321"/>
      <c r="D10" s="321"/>
      <c r="E10" s="321"/>
      <c r="F10" s="321"/>
      <c r="G10" s="321"/>
      <c r="H10" s="321"/>
      <c r="I10" s="321"/>
      <c r="J10" s="321"/>
      <c r="K10" s="321"/>
    </row>
    <row r="11" spans="2:19" ht="18" customHeight="1">
      <c r="B11" s="322" t="s">
        <v>974</v>
      </c>
      <c r="C11" s="319"/>
      <c r="D11" s="319"/>
      <c r="E11" s="319"/>
      <c r="F11" s="319"/>
      <c r="G11" s="319"/>
      <c r="H11" s="319"/>
      <c r="I11" s="319"/>
      <c r="J11" s="319"/>
      <c r="K11" s="319"/>
      <c r="L11" s="319"/>
      <c r="M11" s="319"/>
      <c r="N11" s="319"/>
      <c r="O11" s="319"/>
      <c r="P11" s="319"/>
      <c r="Q11" s="319"/>
      <c r="R11" s="319"/>
      <c r="S11" s="319"/>
    </row>
    <row r="12" spans="2:19">
      <c r="B12" s="106"/>
    </row>
    <row r="13" spans="2:19">
      <c r="B13" s="107" t="s">
        <v>975</v>
      </c>
    </row>
    <row r="14" spans="2:19">
      <c r="B14" s="322" t="s">
        <v>976</v>
      </c>
      <c r="C14" s="319"/>
      <c r="D14" s="319"/>
      <c r="E14" s="319"/>
      <c r="F14" s="319"/>
      <c r="G14" s="319"/>
      <c r="H14" s="319"/>
      <c r="I14" s="319"/>
      <c r="J14" s="319"/>
      <c r="K14" s="319"/>
      <c r="L14" s="319"/>
      <c r="M14" s="319"/>
      <c r="N14" s="319"/>
      <c r="O14" s="319"/>
      <c r="P14" s="319"/>
      <c r="Q14" s="319"/>
      <c r="R14" s="319"/>
      <c r="S14" s="319"/>
    </row>
    <row r="15" spans="2:19">
      <c r="B15" s="108"/>
    </row>
    <row r="16" spans="2:19">
      <c r="B16" s="323" t="s">
        <v>977</v>
      </c>
      <c r="C16" s="319"/>
      <c r="D16" s="319"/>
      <c r="E16" s="319"/>
      <c r="F16" s="319"/>
      <c r="G16" s="319"/>
      <c r="H16" s="319"/>
      <c r="I16" s="319"/>
      <c r="J16" s="319"/>
      <c r="K16" s="319"/>
      <c r="L16" s="319"/>
      <c r="M16" s="319"/>
      <c r="N16" s="319"/>
      <c r="O16" s="319"/>
      <c r="P16" s="319"/>
      <c r="Q16" s="319"/>
      <c r="R16" s="319"/>
      <c r="S16" s="319"/>
    </row>
    <row r="17" spans="2:19">
      <c r="B17" s="322" t="s">
        <v>978</v>
      </c>
      <c r="C17" s="319"/>
      <c r="D17" s="319"/>
      <c r="E17" s="319"/>
      <c r="F17" s="319"/>
      <c r="G17" s="319"/>
      <c r="H17" s="319"/>
      <c r="I17" s="319"/>
      <c r="J17" s="319"/>
      <c r="K17" s="319"/>
      <c r="L17" s="319"/>
      <c r="M17" s="319"/>
      <c r="N17" s="319"/>
      <c r="O17" s="319"/>
      <c r="P17" s="319"/>
      <c r="Q17" s="319"/>
      <c r="R17" s="319"/>
      <c r="S17" s="319"/>
    </row>
    <row r="18" spans="2:19">
      <c r="B18" s="322" t="s">
        <v>979</v>
      </c>
      <c r="C18" s="319"/>
      <c r="D18" s="319"/>
      <c r="E18" s="319"/>
      <c r="F18" s="319"/>
      <c r="G18" s="319"/>
      <c r="H18" s="319"/>
      <c r="I18" s="319"/>
      <c r="J18" s="319"/>
      <c r="K18" s="319"/>
      <c r="L18" s="319"/>
      <c r="M18" s="319"/>
      <c r="N18" s="319"/>
      <c r="O18" s="319"/>
      <c r="P18" s="319"/>
      <c r="Q18" s="319"/>
      <c r="R18" s="319"/>
      <c r="S18" s="319"/>
    </row>
    <row r="19" spans="2:19" ht="18.649999999999999" customHeight="1">
      <c r="B19" s="313" t="s">
        <v>980</v>
      </c>
      <c r="C19" s="313"/>
      <c r="D19" s="313"/>
      <c r="E19" s="313"/>
      <c r="F19" s="313"/>
      <c r="G19" s="313"/>
      <c r="H19" s="313"/>
      <c r="I19" s="313"/>
      <c r="J19" s="313"/>
      <c r="K19" s="313"/>
      <c r="L19" s="313"/>
      <c r="M19" s="313"/>
      <c r="N19" s="313"/>
      <c r="O19" s="313"/>
      <c r="P19" s="313"/>
      <c r="Q19" s="313"/>
      <c r="R19" s="313"/>
      <c r="S19" s="313"/>
    </row>
    <row r="20" spans="2:19" ht="18.649999999999999" customHeight="1">
      <c r="B20" s="313" t="s">
        <v>981</v>
      </c>
      <c r="C20" s="313"/>
      <c r="D20" s="313"/>
      <c r="E20" s="313"/>
      <c r="F20" s="313"/>
      <c r="G20" s="313"/>
      <c r="H20" s="313"/>
      <c r="I20" s="313"/>
      <c r="J20" s="313"/>
      <c r="K20" s="313"/>
      <c r="L20" s="109"/>
      <c r="M20" s="109"/>
      <c r="N20" s="109"/>
      <c r="O20" s="109"/>
      <c r="P20" s="109"/>
      <c r="Q20" s="109"/>
      <c r="R20" s="109"/>
      <c r="S20" s="109"/>
    </row>
    <row r="21" spans="2:19" ht="18" customHeight="1">
      <c r="B21" s="313" t="s">
        <v>982</v>
      </c>
      <c r="C21" s="324"/>
      <c r="D21" s="324"/>
      <c r="E21" s="324"/>
      <c r="F21" s="324"/>
      <c r="G21" s="324"/>
      <c r="H21" s="324"/>
      <c r="I21" s="324"/>
      <c r="J21" s="324"/>
      <c r="K21" s="324"/>
      <c r="L21" s="324"/>
      <c r="M21" s="324"/>
      <c r="N21" s="324"/>
      <c r="O21" s="324"/>
      <c r="P21" s="324"/>
      <c r="Q21" s="324"/>
      <c r="R21" s="324"/>
      <c r="S21" s="324"/>
    </row>
    <row r="22" spans="2:19">
      <c r="B22" s="325" t="s">
        <v>983</v>
      </c>
      <c r="C22" s="319"/>
      <c r="D22" s="319"/>
      <c r="E22" s="319"/>
      <c r="F22" s="319"/>
      <c r="G22" s="319"/>
      <c r="H22" s="319"/>
      <c r="I22" s="319"/>
      <c r="J22" s="319"/>
      <c r="K22" s="319"/>
      <c r="L22" s="319"/>
      <c r="M22" s="319"/>
      <c r="N22" s="319"/>
      <c r="O22" s="319"/>
      <c r="P22" s="319"/>
      <c r="Q22" s="319"/>
      <c r="R22" s="319"/>
      <c r="S22" s="319"/>
    </row>
    <row r="23" spans="2:19">
      <c r="B23" s="326" t="s">
        <v>984</v>
      </c>
      <c r="C23" s="319"/>
      <c r="D23" s="319"/>
      <c r="E23" s="319"/>
      <c r="F23" s="319"/>
      <c r="G23" s="319"/>
      <c r="H23" s="319"/>
      <c r="I23" s="319"/>
      <c r="J23" s="319"/>
      <c r="K23" s="319"/>
      <c r="L23" s="319"/>
      <c r="M23" s="319"/>
      <c r="N23" s="319"/>
      <c r="O23" s="319"/>
      <c r="P23" s="319"/>
      <c r="Q23" s="319"/>
      <c r="R23" s="319"/>
      <c r="S23" s="319"/>
    </row>
    <row r="24" spans="2:19" ht="14.5" customHeight="1">
      <c r="B24" s="313" t="s">
        <v>985</v>
      </c>
      <c r="C24" s="324"/>
      <c r="D24" s="324"/>
      <c r="E24" s="324"/>
      <c r="F24" s="324"/>
      <c r="G24" s="324"/>
      <c r="H24" s="324"/>
      <c r="I24" s="324"/>
      <c r="J24" s="324"/>
      <c r="K24" s="324"/>
      <c r="L24" s="324"/>
      <c r="M24" s="324"/>
      <c r="N24" s="324"/>
      <c r="O24" s="324"/>
      <c r="P24" s="324"/>
      <c r="Q24" s="324"/>
      <c r="R24" s="324"/>
      <c r="S24" s="324"/>
    </row>
    <row r="25" spans="2:19" ht="13.5" customHeight="1">
      <c r="B25" s="325" t="s">
        <v>986</v>
      </c>
      <c r="C25" s="325"/>
      <c r="D25" s="325"/>
      <c r="E25" s="325"/>
      <c r="F25" s="325"/>
      <c r="G25" s="325"/>
      <c r="H25" s="325"/>
      <c r="I25" s="325"/>
      <c r="J25" s="325"/>
      <c r="K25" s="325"/>
    </row>
    <row r="26" spans="2:19" ht="20.5" customHeight="1">
      <c r="B26" s="325" t="s">
        <v>987</v>
      </c>
      <c r="C26" s="319"/>
      <c r="D26" s="319"/>
      <c r="E26" s="319"/>
      <c r="F26" s="319"/>
      <c r="G26" s="319"/>
      <c r="H26" s="319"/>
      <c r="I26" s="319"/>
      <c r="J26" s="319"/>
      <c r="K26" s="319"/>
      <c r="L26" s="319"/>
      <c r="M26" s="319"/>
      <c r="N26" s="319"/>
      <c r="O26" s="319"/>
      <c r="P26" s="319"/>
      <c r="Q26" s="319"/>
      <c r="R26" s="319"/>
      <c r="S26" s="319"/>
    </row>
    <row r="27" spans="2:19" ht="16.5" customHeight="1">
      <c r="B27" s="313" t="s">
        <v>988</v>
      </c>
      <c r="C27" s="324"/>
      <c r="D27" s="324"/>
      <c r="E27" s="324"/>
      <c r="F27" s="324"/>
      <c r="G27" s="324"/>
      <c r="H27" s="324"/>
      <c r="I27" s="324"/>
      <c r="J27" s="324"/>
      <c r="K27" s="324"/>
      <c r="L27" s="324"/>
      <c r="M27" s="324"/>
      <c r="N27" s="324"/>
      <c r="O27" s="324"/>
      <c r="P27" s="324"/>
      <c r="Q27" s="324"/>
      <c r="R27" s="324"/>
      <c r="S27" s="324"/>
    </row>
    <row r="28" spans="2:19" ht="14.5" customHeight="1">
      <c r="B28" s="325" t="s">
        <v>989</v>
      </c>
      <c r="C28" s="325"/>
      <c r="D28" s="325"/>
      <c r="E28" s="325"/>
      <c r="F28" s="325"/>
      <c r="G28" s="325"/>
      <c r="H28" s="325"/>
      <c r="I28" s="325"/>
      <c r="J28" s="325"/>
      <c r="K28" s="325"/>
    </row>
    <row r="29" spans="2:19">
      <c r="B29" s="327" t="s">
        <v>990</v>
      </c>
      <c r="C29" s="319"/>
      <c r="D29" s="319"/>
      <c r="E29" s="319"/>
      <c r="F29" s="319"/>
      <c r="G29" s="319"/>
      <c r="H29" s="319"/>
      <c r="I29" s="319"/>
      <c r="J29" s="319"/>
      <c r="K29" s="319"/>
      <c r="L29" s="319"/>
      <c r="M29" s="319"/>
      <c r="N29" s="319"/>
      <c r="O29" s="319"/>
      <c r="P29" s="319"/>
      <c r="Q29" s="319"/>
      <c r="R29" s="319"/>
      <c r="S29" s="319"/>
    </row>
    <row r="30" spans="2:19">
      <c r="B30" s="108"/>
    </row>
    <row r="31" spans="2:19">
      <c r="B31" s="323" t="s">
        <v>991</v>
      </c>
      <c r="C31" s="319"/>
      <c r="D31" s="319"/>
      <c r="E31" s="319"/>
      <c r="F31" s="319"/>
      <c r="G31" s="319"/>
      <c r="H31" s="319"/>
      <c r="I31" s="319"/>
      <c r="J31" s="319"/>
      <c r="K31" s="319"/>
      <c r="L31" s="319"/>
      <c r="M31" s="319"/>
      <c r="N31" s="319"/>
      <c r="O31" s="319"/>
      <c r="P31" s="319"/>
      <c r="Q31" s="319"/>
      <c r="R31" s="319"/>
      <c r="S31" s="319"/>
    </row>
    <row r="32" spans="2:19">
      <c r="B32" s="322" t="s">
        <v>992</v>
      </c>
      <c r="C32" s="322"/>
      <c r="D32" s="322"/>
      <c r="E32" s="322"/>
      <c r="F32" s="322"/>
      <c r="G32" s="322"/>
      <c r="H32" s="322"/>
      <c r="I32" s="322"/>
      <c r="J32" s="322"/>
      <c r="K32" s="322"/>
    </row>
    <row r="33" spans="2:19" ht="17.149999999999999" customHeight="1">
      <c r="B33" s="313" t="s">
        <v>993</v>
      </c>
      <c r="C33" s="324"/>
      <c r="D33" s="324"/>
      <c r="E33" s="324"/>
      <c r="F33" s="324"/>
      <c r="G33" s="324"/>
      <c r="H33" s="324"/>
      <c r="I33" s="324"/>
      <c r="J33" s="324"/>
      <c r="K33" s="324"/>
      <c r="L33" s="324"/>
      <c r="M33" s="324"/>
      <c r="N33" s="324"/>
      <c r="O33" s="324"/>
      <c r="P33" s="324"/>
      <c r="Q33" s="324"/>
      <c r="R33" s="324"/>
      <c r="S33" s="324"/>
    </row>
    <row r="34" spans="2:19" ht="15" customHeight="1">
      <c r="B34" s="313" t="s">
        <v>994</v>
      </c>
      <c r="C34" s="313"/>
      <c r="D34" s="313"/>
      <c r="E34" s="313"/>
      <c r="F34" s="313"/>
      <c r="G34" s="313"/>
      <c r="H34" s="313"/>
      <c r="I34" s="313"/>
      <c r="J34" s="313"/>
      <c r="K34" s="313"/>
      <c r="L34" s="110"/>
      <c r="M34" s="110"/>
      <c r="N34" s="110"/>
      <c r="O34" s="110"/>
      <c r="P34" s="110"/>
      <c r="Q34" s="110"/>
      <c r="R34" s="110"/>
      <c r="S34" s="110"/>
    </row>
    <row r="35" spans="2:19" ht="17.149999999999999" customHeight="1">
      <c r="B35" s="313" t="s">
        <v>995</v>
      </c>
      <c r="C35" s="313"/>
      <c r="D35" s="313"/>
      <c r="E35" s="313"/>
      <c r="F35" s="313"/>
      <c r="G35" s="313"/>
      <c r="H35" s="313"/>
      <c r="I35" s="313"/>
      <c r="J35" s="313"/>
      <c r="K35" s="313"/>
      <c r="L35" s="110"/>
      <c r="M35" s="110"/>
      <c r="N35" s="110"/>
      <c r="O35" s="110"/>
      <c r="P35" s="110"/>
      <c r="Q35" s="110"/>
      <c r="R35" s="110"/>
      <c r="S35" s="110"/>
    </row>
    <row r="36" spans="2:19" ht="17.149999999999999" customHeight="1">
      <c r="B36" s="313" t="s">
        <v>996</v>
      </c>
      <c r="C36" s="313"/>
      <c r="D36" s="313"/>
      <c r="E36" s="313"/>
      <c r="F36" s="313"/>
      <c r="G36" s="313"/>
      <c r="H36" s="313"/>
      <c r="I36" s="313"/>
      <c r="J36" s="313"/>
      <c r="K36" s="313"/>
      <c r="L36" s="110"/>
      <c r="M36" s="110"/>
      <c r="N36" s="110"/>
      <c r="O36" s="110"/>
      <c r="P36" s="110"/>
      <c r="Q36" s="110"/>
      <c r="R36" s="110"/>
      <c r="S36" s="110"/>
    </row>
    <row r="37" spans="2:19" ht="16" customHeight="1">
      <c r="B37" s="313" t="s">
        <v>997</v>
      </c>
      <c r="C37" s="324"/>
      <c r="D37" s="324"/>
      <c r="E37" s="324"/>
      <c r="F37" s="324"/>
      <c r="G37" s="324"/>
      <c r="H37" s="324"/>
      <c r="I37" s="324"/>
      <c r="J37" s="324"/>
      <c r="K37" s="324"/>
      <c r="L37" s="324"/>
      <c r="M37" s="324"/>
      <c r="N37" s="324"/>
      <c r="O37" s="324"/>
      <c r="P37" s="324"/>
      <c r="Q37" s="324"/>
      <c r="R37" s="324"/>
      <c r="S37" s="324"/>
    </row>
    <row r="38" spans="2:19" ht="16" customHeight="1">
      <c r="B38" s="109"/>
      <c r="C38" s="110"/>
      <c r="D38" s="110"/>
      <c r="E38" s="110"/>
      <c r="F38" s="110"/>
      <c r="G38" s="110"/>
      <c r="H38" s="110"/>
      <c r="I38" s="110"/>
      <c r="J38" s="110"/>
      <c r="K38" s="110"/>
      <c r="L38" s="110"/>
      <c r="M38" s="110"/>
      <c r="N38" s="110"/>
      <c r="O38" s="110"/>
      <c r="P38" s="110"/>
      <c r="Q38" s="110"/>
      <c r="R38" s="110"/>
      <c r="S38" s="110"/>
    </row>
    <row r="39" spans="2:19" ht="22" customHeight="1">
      <c r="B39" s="323" t="s">
        <v>998</v>
      </c>
      <c r="C39" s="319"/>
      <c r="D39" s="319"/>
      <c r="E39" s="319"/>
      <c r="F39" s="319"/>
      <c r="G39" s="319"/>
      <c r="H39" s="319"/>
      <c r="I39" s="319"/>
      <c r="J39" s="319"/>
      <c r="K39" s="319"/>
      <c r="L39" s="319"/>
      <c r="M39" s="319"/>
      <c r="N39" s="319"/>
      <c r="O39" s="319"/>
      <c r="P39" s="319"/>
      <c r="Q39" s="319"/>
      <c r="R39" s="319"/>
      <c r="S39" s="319"/>
    </row>
    <row r="40" spans="2:19" ht="36.65" customHeight="1">
      <c r="B40" s="325" t="s">
        <v>999</v>
      </c>
      <c r="C40" s="319"/>
      <c r="D40" s="319"/>
      <c r="E40" s="319"/>
      <c r="F40" s="319"/>
      <c r="G40" s="319"/>
      <c r="H40" s="319"/>
      <c r="I40" s="319"/>
      <c r="J40" s="319"/>
      <c r="K40" s="319"/>
      <c r="L40" s="319"/>
      <c r="M40" s="319"/>
      <c r="N40" s="319"/>
      <c r="O40" s="319"/>
      <c r="P40" s="319"/>
      <c r="Q40" s="319"/>
      <c r="R40" s="319"/>
      <c r="S40" s="319"/>
    </row>
    <row r="41" spans="2:19">
      <c r="B41" s="108"/>
    </row>
    <row r="42" spans="2:19">
      <c r="B42" s="323" t="s">
        <v>1000</v>
      </c>
      <c r="C42" s="319"/>
      <c r="D42" s="319"/>
      <c r="E42" s="319"/>
      <c r="F42" s="319"/>
      <c r="G42" s="319"/>
      <c r="H42" s="319"/>
      <c r="I42" s="319"/>
      <c r="J42" s="319"/>
      <c r="K42" s="319"/>
      <c r="L42" s="319"/>
      <c r="M42" s="319"/>
      <c r="N42" s="319"/>
      <c r="O42" s="319"/>
      <c r="P42" s="319"/>
      <c r="Q42" s="319"/>
      <c r="R42" s="319"/>
      <c r="S42" s="319"/>
    </row>
    <row r="43" spans="2:19">
      <c r="B43" s="322" t="s">
        <v>1001</v>
      </c>
      <c r="C43" s="319"/>
      <c r="D43" s="319"/>
      <c r="E43" s="319"/>
      <c r="F43" s="319"/>
      <c r="G43" s="319"/>
      <c r="H43" s="319"/>
      <c r="I43" s="319"/>
      <c r="J43" s="319"/>
      <c r="K43" s="319"/>
      <c r="L43" s="319"/>
      <c r="M43" s="319"/>
      <c r="N43" s="319"/>
      <c r="O43" s="319"/>
      <c r="P43" s="319"/>
      <c r="Q43" s="319"/>
      <c r="R43" s="319"/>
      <c r="S43" s="319"/>
    </row>
    <row r="44" spans="2:19">
      <c r="B44" s="108"/>
    </row>
    <row r="45" spans="2:19">
      <c r="B45" s="323" t="s">
        <v>1002</v>
      </c>
      <c r="C45" s="319"/>
      <c r="D45" s="319"/>
      <c r="E45" s="319"/>
      <c r="F45" s="319"/>
      <c r="G45" s="319"/>
      <c r="H45" s="319"/>
      <c r="I45" s="319"/>
      <c r="J45" s="319"/>
      <c r="K45" s="319"/>
      <c r="L45" s="319"/>
      <c r="M45" s="319"/>
      <c r="N45" s="319"/>
      <c r="O45" s="319"/>
      <c r="P45" s="319"/>
      <c r="Q45" s="319"/>
      <c r="R45" s="319"/>
      <c r="S45" s="319"/>
    </row>
    <row r="46" spans="2:19">
      <c r="B46" s="322" t="s">
        <v>1003</v>
      </c>
      <c r="C46" s="322"/>
      <c r="D46" s="322"/>
      <c r="E46" s="322"/>
      <c r="F46" s="322"/>
      <c r="G46" s="322"/>
      <c r="H46" s="322"/>
      <c r="I46" s="322"/>
      <c r="J46" s="322"/>
      <c r="K46" s="322"/>
    </row>
    <row r="47" spans="2:19" ht="14.15" customHeight="1">
      <c r="B47" s="322" t="s">
        <v>1004</v>
      </c>
      <c r="C47" s="322"/>
      <c r="D47" s="322"/>
      <c r="E47" s="322"/>
      <c r="F47" s="322"/>
      <c r="G47" s="322"/>
      <c r="H47" s="322"/>
      <c r="I47" s="322"/>
      <c r="J47" s="322"/>
      <c r="K47" s="322"/>
    </row>
    <row r="48" spans="2:19" ht="14.15" customHeight="1">
      <c r="B48" s="322" t="s">
        <v>1005</v>
      </c>
      <c r="C48" s="322"/>
      <c r="D48" s="322"/>
      <c r="E48" s="322"/>
      <c r="F48" s="322"/>
      <c r="G48" s="322"/>
      <c r="H48" s="322"/>
      <c r="I48" s="322"/>
      <c r="J48" s="322"/>
      <c r="K48" s="322"/>
    </row>
    <row r="49" spans="2:19" ht="15.65" customHeight="1">
      <c r="B49" s="313" t="s">
        <v>1006</v>
      </c>
      <c r="C49" s="324"/>
      <c r="D49" s="324"/>
      <c r="E49" s="324"/>
      <c r="F49" s="324"/>
      <c r="G49" s="324"/>
      <c r="H49" s="324"/>
      <c r="I49" s="324"/>
      <c r="J49" s="324"/>
      <c r="K49" s="324"/>
      <c r="L49" s="324"/>
      <c r="M49" s="324"/>
      <c r="N49" s="324"/>
      <c r="O49" s="324"/>
      <c r="P49" s="324"/>
      <c r="Q49" s="324"/>
      <c r="R49" s="324"/>
      <c r="S49" s="324"/>
    </row>
    <row r="50" spans="2:19" ht="15.65" customHeight="1">
      <c r="B50" s="313" t="s">
        <v>1007</v>
      </c>
      <c r="C50" s="324"/>
      <c r="D50" s="324"/>
      <c r="E50" s="324"/>
      <c r="F50" s="324"/>
      <c r="G50" s="324"/>
      <c r="H50" s="324"/>
      <c r="I50" s="324"/>
      <c r="J50" s="324"/>
      <c r="K50" s="324"/>
      <c r="L50" s="324"/>
      <c r="M50" s="324"/>
      <c r="N50" s="324"/>
      <c r="O50" s="324"/>
      <c r="P50" s="324"/>
      <c r="Q50" s="324"/>
      <c r="R50" s="324"/>
      <c r="S50" s="324"/>
    </row>
    <row r="51" spans="2:19" ht="14.5" customHeight="1">
      <c r="B51" s="322" t="s">
        <v>1008</v>
      </c>
      <c r="C51" s="322"/>
      <c r="D51" s="322"/>
      <c r="E51" s="322"/>
      <c r="F51" s="322"/>
      <c r="G51" s="322"/>
      <c r="H51" s="322"/>
      <c r="I51" s="322"/>
      <c r="J51" s="322"/>
      <c r="K51" s="322"/>
    </row>
    <row r="52" spans="2:19" ht="14.5" customHeight="1">
      <c r="B52" s="111"/>
      <c r="C52" s="111"/>
      <c r="D52" s="111"/>
      <c r="E52" s="111"/>
      <c r="F52" s="111"/>
      <c r="G52" s="111"/>
      <c r="H52" s="111"/>
      <c r="I52" s="111"/>
      <c r="J52" s="111"/>
      <c r="K52" s="111"/>
    </row>
    <row r="53" spans="2:19">
      <c r="B53" s="323" t="s">
        <v>1009</v>
      </c>
      <c r="C53" s="319"/>
      <c r="D53" s="319"/>
      <c r="E53" s="319"/>
      <c r="F53" s="319"/>
      <c r="G53" s="319"/>
      <c r="H53" s="319"/>
      <c r="I53" s="319"/>
      <c r="J53" s="319"/>
      <c r="K53" s="319"/>
      <c r="L53" s="319"/>
      <c r="M53" s="319"/>
      <c r="N53" s="319"/>
      <c r="O53" s="319"/>
      <c r="P53" s="319"/>
      <c r="Q53" s="319"/>
      <c r="R53" s="319"/>
      <c r="S53" s="319"/>
    </row>
    <row r="54" spans="2:19">
      <c r="B54" s="322" t="s">
        <v>1010</v>
      </c>
      <c r="C54" s="319"/>
      <c r="D54" s="319"/>
      <c r="E54" s="319"/>
      <c r="F54" s="319"/>
      <c r="G54" s="319"/>
      <c r="H54" s="319"/>
      <c r="I54" s="319"/>
      <c r="J54" s="319"/>
      <c r="K54" s="319"/>
      <c r="L54" s="319"/>
      <c r="M54" s="319"/>
      <c r="N54" s="319"/>
      <c r="O54" s="319"/>
      <c r="P54" s="319"/>
      <c r="Q54" s="319"/>
      <c r="R54" s="319"/>
      <c r="S54" s="319"/>
    </row>
    <row r="55" spans="2:19">
      <c r="B55" s="111"/>
    </row>
    <row r="56" spans="2:19">
      <c r="B56" s="323" t="s">
        <v>1011</v>
      </c>
      <c r="C56" s="319"/>
      <c r="D56" s="319"/>
      <c r="E56" s="319"/>
      <c r="F56" s="319"/>
      <c r="G56" s="319"/>
      <c r="H56" s="319"/>
      <c r="I56" s="319"/>
      <c r="J56" s="319"/>
      <c r="K56" s="319"/>
      <c r="L56" s="319"/>
      <c r="M56" s="319"/>
      <c r="N56" s="319"/>
      <c r="O56" s="319"/>
      <c r="P56" s="319"/>
      <c r="Q56" s="319"/>
      <c r="R56" s="319"/>
      <c r="S56" s="319"/>
    </row>
    <row r="57" spans="2:19">
      <c r="B57" s="322" t="s">
        <v>1012</v>
      </c>
      <c r="C57" s="319"/>
      <c r="D57" s="319"/>
      <c r="E57" s="319"/>
      <c r="F57" s="319"/>
      <c r="G57" s="319"/>
      <c r="H57" s="319"/>
      <c r="I57" s="319"/>
      <c r="J57" s="319"/>
      <c r="K57" s="319"/>
      <c r="L57" s="319"/>
      <c r="M57" s="319"/>
      <c r="N57" s="319"/>
      <c r="O57" s="319"/>
      <c r="P57" s="319"/>
      <c r="Q57" s="319"/>
      <c r="R57" s="319"/>
      <c r="S57" s="319"/>
    </row>
    <row r="58" spans="2:19" ht="18" customHeight="1">
      <c r="B58" s="313" t="s">
        <v>1013</v>
      </c>
      <c r="C58" s="324"/>
      <c r="D58" s="324"/>
      <c r="E58" s="324"/>
      <c r="F58" s="324"/>
      <c r="G58" s="324"/>
      <c r="H58" s="324"/>
      <c r="I58" s="324"/>
      <c r="J58" s="324"/>
      <c r="K58" s="324"/>
      <c r="L58" s="324"/>
      <c r="M58" s="324"/>
      <c r="N58" s="324"/>
      <c r="O58" s="324"/>
      <c r="P58" s="324"/>
      <c r="Q58" s="324"/>
      <c r="R58" s="324"/>
      <c r="S58" s="324"/>
    </row>
    <row r="59" spans="2:19" ht="18" customHeight="1">
      <c r="B59" s="109" t="s">
        <v>1014</v>
      </c>
      <c r="C59" s="110"/>
      <c r="D59" s="110"/>
      <c r="E59" s="110"/>
      <c r="F59" s="110"/>
      <c r="G59" s="110"/>
      <c r="H59" s="110"/>
      <c r="I59" s="110"/>
      <c r="J59" s="110"/>
      <c r="K59" s="110"/>
      <c r="L59" s="110"/>
      <c r="M59" s="110"/>
      <c r="N59" s="110"/>
      <c r="O59" s="110"/>
      <c r="P59" s="110"/>
      <c r="Q59" s="110"/>
      <c r="R59" s="110"/>
      <c r="S59" s="110"/>
    </row>
    <row r="60" spans="2:19">
      <c r="B60" s="112"/>
    </row>
    <row r="61" spans="2:19">
      <c r="B61" s="323" t="s">
        <v>1015</v>
      </c>
      <c r="C61" s="319"/>
      <c r="D61" s="319"/>
      <c r="E61" s="319"/>
      <c r="F61" s="319"/>
      <c r="G61" s="319"/>
      <c r="H61" s="319"/>
      <c r="I61" s="319"/>
      <c r="J61" s="319"/>
      <c r="K61" s="319"/>
      <c r="L61" s="319"/>
      <c r="M61" s="319"/>
      <c r="N61" s="319"/>
      <c r="O61" s="319"/>
      <c r="P61" s="319"/>
      <c r="Q61" s="319"/>
      <c r="R61" s="319"/>
      <c r="S61" s="319"/>
    </row>
    <row r="62" spans="2:19">
      <c r="B62" s="322" t="s">
        <v>1016</v>
      </c>
      <c r="C62" s="319"/>
      <c r="D62" s="319"/>
      <c r="E62" s="319"/>
      <c r="F62" s="319"/>
      <c r="G62" s="319"/>
      <c r="H62" s="319"/>
      <c r="I62" s="319"/>
      <c r="J62" s="319"/>
      <c r="K62" s="319"/>
      <c r="L62" s="319"/>
      <c r="M62" s="319"/>
      <c r="N62" s="319"/>
      <c r="O62" s="319"/>
      <c r="P62" s="319"/>
      <c r="Q62" s="319"/>
      <c r="R62" s="319"/>
      <c r="S62" s="319"/>
    </row>
    <row r="63" spans="2:19">
      <c r="B63" s="108"/>
    </row>
    <row r="64" spans="2:19">
      <c r="B64" s="323" t="s">
        <v>1017</v>
      </c>
      <c r="C64" s="319"/>
      <c r="D64" s="319"/>
      <c r="E64" s="319"/>
      <c r="F64" s="319"/>
      <c r="G64" s="319"/>
      <c r="H64" s="319"/>
      <c r="I64" s="319"/>
      <c r="J64" s="319"/>
      <c r="K64" s="319"/>
      <c r="L64" s="319"/>
      <c r="M64" s="319"/>
      <c r="N64" s="319"/>
      <c r="O64" s="319"/>
      <c r="P64" s="319"/>
      <c r="Q64" s="319"/>
      <c r="R64" s="319"/>
      <c r="S64" s="319"/>
    </row>
    <row r="65" spans="1:21" ht="15.65" customHeight="1">
      <c r="B65" s="322" t="s">
        <v>1018</v>
      </c>
      <c r="C65" s="319"/>
      <c r="D65" s="319"/>
      <c r="E65" s="319"/>
      <c r="F65" s="319"/>
      <c r="G65" s="319"/>
      <c r="H65" s="319"/>
      <c r="I65" s="319"/>
      <c r="J65" s="319"/>
      <c r="K65" s="319"/>
      <c r="L65" s="319"/>
      <c r="M65" s="319"/>
      <c r="N65" s="319"/>
      <c r="O65" s="319"/>
      <c r="P65" s="319"/>
      <c r="Q65" s="319"/>
      <c r="R65" s="319"/>
      <c r="S65" s="319"/>
    </row>
    <row r="66" spans="1:21" ht="17.149999999999999" customHeight="1">
      <c r="B66" s="313" t="s">
        <v>1019</v>
      </c>
      <c r="C66" s="313"/>
      <c r="D66" s="313"/>
      <c r="E66" s="313"/>
      <c r="F66" s="313"/>
      <c r="G66" s="313"/>
      <c r="H66" s="313"/>
      <c r="I66" s="313"/>
      <c r="J66" s="313"/>
      <c r="K66" s="313"/>
    </row>
    <row r="67" spans="1:21" ht="17.149999999999999" customHeight="1">
      <c r="B67" s="322" t="s">
        <v>1020</v>
      </c>
      <c r="C67" s="319"/>
      <c r="D67" s="319"/>
      <c r="E67" s="319"/>
      <c r="F67" s="319"/>
      <c r="G67" s="319"/>
      <c r="H67" s="319"/>
      <c r="I67" s="319"/>
      <c r="J67" s="319"/>
      <c r="K67" s="319"/>
      <c r="L67" s="319"/>
      <c r="M67" s="319"/>
      <c r="N67" s="319"/>
      <c r="O67" s="319"/>
      <c r="P67" s="319"/>
      <c r="Q67" s="319"/>
      <c r="R67" s="319"/>
      <c r="S67" s="319"/>
    </row>
    <row r="68" spans="1:21" ht="17.149999999999999" customHeight="1">
      <c r="B68" s="322" t="s">
        <v>1021</v>
      </c>
      <c r="C68" s="322"/>
      <c r="D68" s="322"/>
      <c r="E68" s="322"/>
      <c r="F68" s="322"/>
      <c r="G68" s="322"/>
      <c r="H68" s="322"/>
      <c r="I68" s="322"/>
      <c r="J68" s="322"/>
      <c r="K68" s="322"/>
    </row>
    <row r="69" spans="1:21" ht="16.5" customHeight="1">
      <c r="B69" s="322" t="s">
        <v>1022</v>
      </c>
      <c r="C69" s="322"/>
      <c r="D69" s="322"/>
      <c r="E69" s="322"/>
      <c r="F69" s="322"/>
      <c r="G69" s="322"/>
      <c r="H69" s="322"/>
      <c r="I69" s="322"/>
      <c r="J69" s="322"/>
      <c r="K69" s="322"/>
    </row>
    <row r="70" spans="1:21" ht="16" customHeight="1">
      <c r="B70" s="313" t="s">
        <v>1023</v>
      </c>
      <c r="C70" s="324"/>
      <c r="D70" s="324"/>
      <c r="E70" s="324"/>
      <c r="F70" s="324"/>
      <c r="G70" s="324"/>
      <c r="H70" s="324"/>
      <c r="I70" s="324"/>
      <c r="J70" s="324"/>
      <c r="K70" s="324"/>
      <c r="L70" s="324"/>
      <c r="M70" s="324"/>
      <c r="N70" s="324"/>
      <c r="O70" s="324"/>
      <c r="P70" s="324"/>
      <c r="Q70" s="324"/>
      <c r="R70" s="324"/>
      <c r="S70" s="324"/>
      <c r="T70" s="110"/>
      <c r="U70" s="110"/>
    </row>
    <row r="71" spans="1:21">
      <c r="B71" s="322" t="s">
        <v>1024</v>
      </c>
      <c r="C71" s="319"/>
      <c r="D71" s="319"/>
      <c r="E71" s="319"/>
      <c r="F71" s="319"/>
      <c r="G71" s="319"/>
      <c r="H71" s="319"/>
      <c r="I71" s="319"/>
      <c r="J71" s="319"/>
      <c r="K71" s="319"/>
      <c r="L71" s="319"/>
      <c r="M71" s="319"/>
      <c r="N71" s="319"/>
      <c r="O71" s="319"/>
      <c r="P71" s="319"/>
      <c r="Q71" s="319"/>
      <c r="R71" s="319"/>
      <c r="S71" s="319"/>
    </row>
    <row r="72" spans="1:21">
      <c r="B72" s="107"/>
    </row>
    <row r="73" spans="1:21">
      <c r="B73" s="323" t="s">
        <v>1025</v>
      </c>
      <c r="C73" s="319"/>
      <c r="D73" s="319"/>
      <c r="E73" s="319"/>
      <c r="F73" s="319"/>
      <c r="G73" s="319"/>
      <c r="H73" s="319"/>
      <c r="I73" s="319"/>
      <c r="J73" s="319"/>
      <c r="K73" s="319"/>
      <c r="L73" s="319"/>
      <c r="M73" s="319"/>
      <c r="N73" s="319"/>
      <c r="O73" s="319"/>
      <c r="P73" s="319"/>
      <c r="Q73" s="319"/>
      <c r="R73" s="319"/>
      <c r="S73" s="319"/>
    </row>
    <row r="74" spans="1:21" ht="17.149999999999999" customHeight="1">
      <c r="B74" s="313" t="s">
        <v>1026</v>
      </c>
      <c r="C74" s="324"/>
      <c r="D74" s="324"/>
      <c r="E74" s="324"/>
      <c r="F74" s="324"/>
      <c r="G74" s="324"/>
      <c r="H74" s="324"/>
      <c r="I74" s="324"/>
      <c r="J74" s="324"/>
      <c r="K74" s="324"/>
      <c r="L74" s="324"/>
      <c r="M74" s="324"/>
      <c r="N74" s="324"/>
      <c r="O74" s="324"/>
      <c r="P74" s="324"/>
      <c r="Q74" s="324"/>
      <c r="R74" s="324"/>
      <c r="S74" s="324"/>
    </row>
    <row r="75" spans="1:21" ht="15.65" customHeight="1">
      <c r="B75" s="313" t="s">
        <v>1027</v>
      </c>
      <c r="C75" s="324"/>
      <c r="D75" s="324"/>
      <c r="E75" s="324"/>
      <c r="F75" s="324"/>
      <c r="G75" s="324"/>
      <c r="H75" s="324"/>
      <c r="I75" s="324"/>
      <c r="J75" s="324"/>
      <c r="K75" s="324"/>
      <c r="L75" s="324"/>
      <c r="M75" s="324"/>
      <c r="N75" s="324"/>
      <c r="O75" s="324"/>
      <c r="P75" s="324"/>
      <c r="Q75" s="324"/>
      <c r="R75" s="324"/>
      <c r="S75" s="324"/>
    </row>
    <row r="76" spans="1:21" ht="17.5" customHeight="1">
      <c r="B76" s="313" t="s">
        <v>1028</v>
      </c>
      <c r="C76" s="328"/>
      <c r="D76" s="328"/>
      <c r="E76" s="328"/>
      <c r="F76" s="328"/>
      <c r="G76" s="328"/>
      <c r="H76" s="328"/>
      <c r="I76" s="328"/>
      <c r="J76" s="328"/>
      <c r="K76" s="328"/>
      <c r="L76" s="328"/>
      <c r="M76" s="328"/>
      <c r="N76" s="328"/>
      <c r="O76" s="328"/>
      <c r="P76" s="328"/>
      <c r="Q76" s="328"/>
      <c r="R76" s="328"/>
      <c r="S76" s="328"/>
    </row>
    <row r="77" spans="1:21" ht="16.5" customHeight="1">
      <c r="B77" s="313" t="s">
        <v>1029</v>
      </c>
      <c r="C77" s="328"/>
      <c r="D77" s="328"/>
      <c r="E77" s="328"/>
      <c r="F77" s="328"/>
      <c r="G77" s="328"/>
      <c r="H77" s="328"/>
      <c r="I77" s="328"/>
      <c r="J77" s="328"/>
      <c r="K77" s="328"/>
      <c r="L77" s="328"/>
      <c r="M77" s="328"/>
      <c r="N77" s="328"/>
      <c r="O77" s="328"/>
      <c r="P77" s="328"/>
      <c r="Q77" s="328"/>
      <c r="R77" s="328"/>
      <c r="S77" s="328"/>
    </row>
    <row r="78" spans="1:21" ht="16.5" customHeight="1">
      <c r="A78" s="109"/>
      <c r="B78" s="113" t="s">
        <v>1030</v>
      </c>
      <c r="C78" s="109"/>
      <c r="D78" s="109"/>
      <c r="E78" s="109"/>
      <c r="F78" s="109"/>
      <c r="G78" s="109"/>
      <c r="H78" s="109"/>
      <c r="I78" s="109"/>
      <c r="J78" s="109"/>
      <c r="K78" s="109"/>
      <c r="L78" s="109"/>
      <c r="M78" s="109"/>
      <c r="N78" s="109"/>
      <c r="O78" s="109"/>
      <c r="P78" s="109"/>
      <c r="Q78" s="109"/>
      <c r="R78" s="109"/>
      <c r="S78" s="113"/>
    </row>
    <row r="79" spans="1:21" ht="14" customHeight="1">
      <c r="B79" s="313" t="s">
        <v>1031</v>
      </c>
      <c r="C79" s="324"/>
      <c r="D79" s="324"/>
      <c r="E79" s="324"/>
      <c r="F79" s="324"/>
      <c r="G79" s="324"/>
      <c r="H79" s="324"/>
      <c r="I79" s="324"/>
      <c r="J79" s="324"/>
      <c r="K79" s="324"/>
      <c r="L79" s="324"/>
      <c r="M79" s="324"/>
      <c r="N79" s="324"/>
      <c r="O79" s="324"/>
      <c r="P79" s="324"/>
      <c r="Q79" s="324"/>
      <c r="R79" s="324"/>
      <c r="S79" s="324"/>
    </row>
    <row r="80" spans="1:21" ht="15" customHeight="1">
      <c r="B80" s="313" t="s">
        <v>1032</v>
      </c>
      <c r="C80" s="324"/>
      <c r="D80" s="324"/>
      <c r="E80" s="324"/>
      <c r="F80" s="324"/>
      <c r="G80" s="324"/>
      <c r="H80" s="324"/>
      <c r="I80" s="324"/>
      <c r="J80" s="324"/>
      <c r="K80" s="324"/>
      <c r="L80" s="324"/>
      <c r="M80" s="324"/>
      <c r="N80" s="324"/>
      <c r="O80" s="324"/>
      <c r="P80" s="324"/>
      <c r="Q80" s="324"/>
      <c r="R80" s="324"/>
      <c r="S80" s="324"/>
    </row>
    <row r="81" spans="2:19" ht="15" customHeight="1">
      <c r="B81" s="113" t="s">
        <v>1033</v>
      </c>
      <c r="C81" s="110"/>
      <c r="D81" s="110"/>
      <c r="E81" s="110"/>
      <c r="F81" s="110"/>
      <c r="G81" s="110"/>
      <c r="H81" s="110"/>
      <c r="I81" s="110"/>
      <c r="J81" s="110"/>
      <c r="K81" s="110"/>
      <c r="L81" s="110"/>
      <c r="M81" s="110"/>
      <c r="N81" s="110"/>
      <c r="O81" s="110"/>
      <c r="P81" s="110"/>
      <c r="Q81" s="110"/>
      <c r="R81" s="110"/>
      <c r="S81" s="110"/>
    </row>
    <row r="82" spans="2:19" ht="14.5" customHeight="1">
      <c r="B82" s="313" t="s">
        <v>1034</v>
      </c>
      <c r="C82" s="324"/>
      <c r="D82" s="324"/>
      <c r="E82" s="324"/>
      <c r="F82" s="324"/>
      <c r="G82" s="324"/>
      <c r="H82" s="324"/>
      <c r="I82" s="324"/>
      <c r="J82" s="324"/>
      <c r="K82" s="324"/>
      <c r="L82" s="324"/>
      <c r="M82" s="324"/>
      <c r="N82" s="324"/>
      <c r="O82" s="324"/>
      <c r="P82" s="324"/>
      <c r="Q82" s="324"/>
      <c r="R82" s="324"/>
      <c r="S82" s="324"/>
    </row>
    <row r="83" spans="2:19" ht="18" customHeight="1">
      <c r="B83" s="313" t="s">
        <v>1035</v>
      </c>
      <c r="C83" s="324"/>
      <c r="D83" s="324"/>
      <c r="E83" s="324"/>
      <c r="F83" s="324"/>
      <c r="G83" s="324"/>
      <c r="H83" s="324"/>
      <c r="I83" s="324"/>
      <c r="J83" s="324"/>
      <c r="K83" s="324"/>
      <c r="L83" s="324"/>
      <c r="M83" s="324"/>
      <c r="N83" s="324"/>
      <c r="O83" s="324"/>
      <c r="P83" s="324"/>
      <c r="Q83" s="324"/>
      <c r="R83" s="324"/>
      <c r="S83" s="324"/>
    </row>
    <row r="84" spans="2:19" ht="15" customHeight="1">
      <c r="B84" s="313" t="s">
        <v>1036</v>
      </c>
      <c r="C84" s="324"/>
      <c r="D84" s="324"/>
      <c r="E84" s="324"/>
      <c r="F84" s="324"/>
      <c r="G84" s="324"/>
      <c r="H84" s="324"/>
      <c r="I84" s="324"/>
      <c r="J84" s="324"/>
      <c r="K84" s="324"/>
      <c r="L84" s="324"/>
      <c r="M84" s="324"/>
      <c r="N84" s="324"/>
      <c r="O84" s="324"/>
      <c r="P84" s="324"/>
      <c r="Q84" s="324"/>
      <c r="R84" s="324"/>
      <c r="S84" s="324"/>
    </row>
    <row r="85" spans="2:19" ht="18" customHeight="1">
      <c r="B85" s="313" t="s">
        <v>1037</v>
      </c>
      <c r="C85" s="324"/>
      <c r="D85" s="324"/>
      <c r="E85" s="324"/>
      <c r="F85" s="324"/>
      <c r="G85" s="324"/>
      <c r="H85" s="324"/>
      <c r="I85" s="324"/>
      <c r="J85" s="324"/>
      <c r="K85" s="324"/>
      <c r="L85" s="324"/>
      <c r="M85" s="324"/>
      <c r="N85" s="324"/>
      <c r="O85" s="324"/>
      <c r="P85" s="324"/>
      <c r="Q85" s="324"/>
      <c r="R85" s="324"/>
      <c r="S85" s="324"/>
    </row>
    <row r="86" spans="2:19" ht="16.5" customHeight="1">
      <c r="B86" s="313" t="s">
        <v>1038</v>
      </c>
      <c r="C86" s="324"/>
      <c r="D86" s="324"/>
      <c r="E86" s="324"/>
      <c r="F86" s="324"/>
      <c r="G86" s="324"/>
      <c r="H86" s="324"/>
      <c r="I86" s="324"/>
      <c r="J86" s="324"/>
      <c r="K86" s="324"/>
      <c r="L86" s="324"/>
      <c r="M86" s="324"/>
      <c r="N86" s="324"/>
      <c r="O86" s="324"/>
      <c r="P86" s="324"/>
      <c r="Q86" s="324"/>
      <c r="R86" s="324"/>
      <c r="S86" s="324"/>
    </row>
    <row r="87" spans="2:19" ht="16" customHeight="1">
      <c r="B87" s="313" t="s">
        <v>1039</v>
      </c>
      <c r="C87" s="324"/>
      <c r="D87" s="324"/>
      <c r="E87" s="324"/>
      <c r="F87" s="324"/>
      <c r="G87" s="324"/>
      <c r="H87" s="324"/>
      <c r="I87" s="324"/>
      <c r="J87" s="324"/>
      <c r="K87" s="324"/>
      <c r="L87" s="324"/>
      <c r="M87" s="324"/>
      <c r="N87" s="324"/>
      <c r="O87" s="324"/>
      <c r="P87" s="324"/>
      <c r="Q87" s="324"/>
      <c r="R87" s="324"/>
      <c r="S87" s="324"/>
    </row>
    <row r="88" spans="2:19" ht="16.5" customHeight="1">
      <c r="B88" s="313" t="s">
        <v>1040</v>
      </c>
      <c r="C88" s="324"/>
      <c r="D88" s="324"/>
      <c r="E88" s="324"/>
      <c r="F88" s="324"/>
      <c r="G88" s="324"/>
      <c r="H88" s="324"/>
      <c r="I88" s="324"/>
      <c r="J88" s="324"/>
      <c r="K88" s="324"/>
      <c r="L88" s="324"/>
      <c r="M88" s="324"/>
      <c r="N88" s="324"/>
      <c r="O88" s="324"/>
      <c r="P88" s="324"/>
      <c r="Q88" s="324"/>
      <c r="R88" s="324"/>
      <c r="S88" s="324"/>
    </row>
    <row r="89" spans="2:19">
      <c r="B89" s="313" t="s">
        <v>1041</v>
      </c>
      <c r="C89" s="324"/>
      <c r="D89" s="324"/>
      <c r="E89" s="324"/>
      <c r="F89" s="324"/>
      <c r="G89" s="324"/>
      <c r="H89" s="324"/>
      <c r="I89" s="324"/>
      <c r="J89" s="324"/>
      <c r="K89" s="324"/>
      <c r="L89" s="324"/>
      <c r="M89" s="324"/>
      <c r="N89" s="324"/>
      <c r="O89" s="324"/>
      <c r="P89" s="324"/>
      <c r="Q89" s="324"/>
      <c r="R89" s="324"/>
      <c r="S89" s="324"/>
    </row>
    <row r="90" spans="2:19" ht="17.149999999999999" customHeight="1">
      <c r="B90" s="313" t="s">
        <v>1042</v>
      </c>
      <c r="C90" s="324"/>
      <c r="D90" s="324"/>
      <c r="E90" s="324"/>
      <c r="F90" s="324"/>
      <c r="G90" s="324"/>
      <c r="H90" s="324"/>
      <c r="I90" s="324"/>
      <c r="J90" s="324"/>
      <c r="K90" s="324"/>
      <c r="L90" s="324"/>
      <c r="M90" s="324"/>
      <c r="N90" s="324"/>
      <c r="O90" s="324"/>
      <c r="P90" s="324"/>
      <c r="Q90" s="324"/>
      <c r="R90" s="324"/>
      <c r="S90" s="324"/>
    </row>
    <row r="91" spans="2:19" ht="17.149999999999999" customHeight="1">
      <c r="B91" s="313" t="s">
        <v>1043</v>
      </c>
      <c r="C91" s="324"/>
      <c r="D91" s="324"/>
      <c r="E91" s="324"/>
      <c r="F91" s="324"/>
      <c r="G91" s="324"/>
      <c r="H91" s="324"/>
      <c r="I91" s="324"/>
      <c r="J91" s="324"/>
      <c r="K91" s="324"/>
      <c r="L91" s="324"/>
      <c r="M91" s="324"/>
      <c r="N91" s="324"/>
      <c r="O91" s="324"/>
      <c r="P91" s="324"/>
      <c r="Q91" s="324"/>
      <c r="R91" s="324"/>
      <c r="S91" s="324"/>
    </row>
    <row r="92" spans="2:19" ht="16.5" customHeight="1">
      <c r="B92" s="313" t="s">
        <v>1044</v>
      </c>
      <c r="C92" s="324"/>
      <c r="D92" s="324"/>
      <c r="E92" s="324"/>
      <c r="F92" s="324"/>
      <c r="G92" s="324"/>
      <c r="H92" s="324"/>
      <c r="I92" s="324"/>
      <c r="J92" s="324"/>
      <c r="K92" s="324"/>
      <c r="L92" s="324"/>
      <c r="M92" s="324"/>
      <c r="N92" s="324"/>
      <c r="O92" s="324"/>
      <c r="P92" s="324"/>
      <c r="Q92" s="324"/>
      <c r="R92" s="324"/>
      <c r="S92" s="324"/>
    </row>
    <row r="93" spans="2:19" ht="14.15" customHeight="1">
      <c r="B93" s="313" t="s">
        <v>1045</v>
      </c>
      <c r="C93" s="324"/>
      <c r="D93" s="324"/>
      <c r="E93" s="324"/>
      <c r="F93" s="324"/>
      <c r="G93" s="324"/>
      <c r="H93" s="324"/>
      <c r="I93" s="324"/>
      <c r="J93" s="324"/>
      <c r="K93" s="324"/>
      <c r="L93" s="324"/>
      <c r="M93" s="324"/>
      <c r="N93" s="324"/>
      <c r="O93" s="324"/>
      <c r="P93" s="324"/>
      <c r="Q93" s="324"/>
      <c r="R93" s="324"/>
      <c r="S93" s="324"/>
    </row>
    <row r="94" spans="2:19" ht="14.15" customHeight="1">
      <c r="B94" s="313" t="s">
        <v>1046</v>
      </c>
      <c r="C94" s="324"/>
      <c r="D94" s="324"/>
      <c r="E94" s="324"/>
      <c r="F94" s="324"/>
      <c r="G94" s="324"/>
      <c r="H94" s="324"/>
      <c r="I94" s="324"/>
      <c r="J94" s="324"/>
      <c r="K94" s="324"/>
      <c r="L94" s="324"/>
      <c r="M94" s="324"/>
      <c r="N94" s="324"/>
      <c r="O94" s="324"/>
      <c r="P94" s="324"/>
      <c r="Q94" s="324"/>
      <c r="R94" s="324"/>
      <c r="S94" s="324"/>
    </row>
    <row r="95" spans="2:19" ht="17.149999999999999" customHeight="1">
      <c r="B95" s="313" t="s">
        <v>1047</v>
      </c>
      <c r="C95" s="324"/>
      <c r="D95" s="324"/>
      <c r="E95" s="324"/>
      <c r="F95" s="324"/>
      <c r="G95" s="324"/>
      <c r="H95" s="324"/>
      <c r="I95" s="324"/>
      <c r="J95" s="324"/>
      <c r="K95" s="324"/>
      <c r="L95" s="324"/>
      <c r="M95" s="324"/>
      <c r="N95" s="324"/>
      <c r="O95" s="324"/>
      <c r="P95" s="324"/>
      <c r="Q95" s="324"/>
      <c r="R95" s="324"/>
      <c r="S95" s="324"/>
    </row>
    <row r="96" spans="2:19" ht="20.5" customHeight="1">
      <c r="B96" s="313" t="s">
        <v>1048</v>
      </c>
      <c r="C96" s="324"/>
      <c r="D96" s="324"/>
      <c r="E96" s="324"/>
      <c r="F96" s="324"/>
      <c r="G96" s="324"/>
      <c r="H96" s="324"/>
      <c r="I96" s="324"/>
      <c r="J96" s="324"/>
      <c r="K96" s="324"/>
      <c r="L96" s="324"/>
      <c r="M96" s="324"/>
      <c r="N96" s="324"/>
      <c r="O96" s="324"/>
      <c r="P96" s="324"/>
      <c r="Q96" s="324"/>
      <c r="R96" s="324"/>
      <c r="S96" s="324"/>
    </row>
    <row r="97" spans="2:19" s="110" customFormat="1" ht="17.149999999999999" customHeight="1">
      <c r="B97" s="329" t="s">
        <v>1049</v>
      </c>
      <c r="C97" s="324"/>
      <c r="D97" s="324"/>
      <c r="E97" s="324"/>
      <c r="F97" s="324"/>
      <c r="G97" s="324"/>
      <c r="H97" s="324"/>
      <c r="I97" s="324"/>
      <c r="J97" s="324"/>
      <c r="K97" s="324"/>
      <c r="L97" s="324"/>
      <c r="M97" s="324"/>
      <c r="N97" s="324"/>
      <c r="O97" s="324"/>
      <c r="P97" s="324"/>
      <c r="Q97" s="324"/>
      <c r="R97" s="324"/>
      <c r="S97" s="324"/>
    </row>
    <row r="98" spans="2:19" ht="15" customHeight="1">
      <c r="B98" s="329" t="s">
        <v>1050</v>
      </c>
      <c r="C98" s="324"/>
      <c r="D98" s="324"/>
      <c r="E98" s="324"/>
      <c r="F98" s="324"/>
      <c r="G98" s="324"/>
      <c r="H98" s="324"/>
      <c r="I98" s="324"/>
      <c r="J98" s="324"/>
      <c r="K98" s="324"/>
      <c r="L98" s="324"/>
      <c r="M98" s="324"/>
      <c r="N98" s="324"/>
      <c r="O98" s="324"/>
      <c r="P98" s="324"/>
      <c r="Q98" s="324"/>
      <c r="R98" s="324"/>
      <c r="S98" s="324"/>
    </row>
    <row r="99" spans="2:19">
      <c r="B99" s="327" t="s">
        <v>1051</v>
      </c>
      <c r="C99" s="319"/>
      <c r="D99" s="319"/>
      <c r="E99" s="319"/>
      <c r="F99" s="319"/>
      <c r="G99" s="319"/>
      <c r="H99" s="319"/>
      <c r="I99" s="319"/>
      <c r="J99" s="319"/>
      <c r="K99" s="319"/>
      <c r="L99" s="319"/>
      <c r="M99" s="319"/>
      <c r="N99" s="319"/>
      <c r="O99" s="319"/>
      <c r="P99" s="319"/>
      <c r="Q99" s="319"/>
      <c r="R99" s="319"/>
      <c r="S99" s="319"/>
    </row>
    <row r="100" spans="2:19" ht="16" customHeight="1">
      <c r="B100" s="326" t="s">
        <v>1052</v>
      </c>
      <c r="C100" s="319"/>
      <c r="D100" s="319"/>
      <c r="E100" s="319"/>
      <c r="F100" s="319"/>
      <c r="G100" s="319"/>
      <c r="H100" s="319"/>
      <c r="I100" s="319"/>
      <c r="J100" s="319"/>
      <c r="K100" s="319"/>
      <c r="L100" s="319"/>
      <c r="M100" s="319"/>
      <c r="N100" s="319"/>
      <c r="O100" s="319"/>
      <c r="P100" s="319"/>
      <c r="Q100" s="319"/>
      <c r="R100" s="319"/>
      <c r="S100" s="319"/>
    </row>
    <row r="101" spans="2:19" ht="15" customHeight="1">
      <c r="B101" s="329" t="s">
        <v>1053</v>
      </c>
      <c r="C101" s="324"/>
      <c r="D101" s="324"/>
      <c r="E101" s="324"/>
      <c r="F101" s="324"/>
      <c r="G101" s="324"/>
      <c r="H101" s="324"/>
      <c r="I101" s="324"/>
      <c r="J101" s="324"/>
      <c r="K101" s="324"/>
      <c r="L101" s="324"/>
      <c r="M101" s="324"/>
      <c r="N101" s="324"/>
      <c r="O101" s="324"/>
      <c r="P101" s="324"/>
      <c r="Q101" s="324"/>
      <c r="R101" s="324"/>
      <c r="S101" s="324"/>
    </row>
    <row r="102" spans="2:19" ht="13.5" customHeight="1">
      <c r="B102" s="313" t="s">
        <v>1054</v>
      </c>
      <c r="C102" s="324"/>
      <c r="D102" s="324"/>
      <c r="E102" s="324"/>
      <c r="F102" s="324"/>
      <c r="G102" s="324"/>
      <c r="H102" s="324"/>
      <c r="I102" s="324"/>
      <c r="J102" s="324"/>
      <c r="K102" s="324"/>
      <c r="L102" s="324"/>
      <c r="M102" s="324"/>
      <c r="N102" s="324"/>
      <c r="O102" s="324"/>
      <c r="P102" s="324"/>
      <c r="Q102" s="324"/>
      <c r="R102" s="324"/>
      <c r="S102" s="324"/>
    </row>
    <row r="103" spans="2:19" ht="10.5" customHeight="1">
      <c r="B103" s="108"/>
    </row>
    <row r="104" spans="2:19">
      <c r="B104" s="322" t="s">
        <v>1055</v>
      </c>
      <c r="C104" s="319"/>
      <c r="D104" s="319"/>
      <c r="E104" s="319"/>
      <c r="F104" s="319"/>
      <c r="G104" s="319"/>
      <c r="H104" s="319"/>
      <c r="I104" s="319"/>
      <c r="J104" s="319"/>
      <c r="K104" s="319"/>
      <c r="L104" s="319"/>
      <c r="M104" s="319"/>
      <c r="N104" s="319"/>
      <c r="O104" s="319"/>
      <c r="P104" s="319"/>
      <c r="Q104" s="319"/>
      <c r="R104" s="319"/>
      <c r="S104" s="319"/>
    </row>
    <row r="105" spans="2:19" ht="19.5" customHeight="1">
      <c r="B105" s="327" t="s">
        <v>1056</v>
      </c>
      <c r="C105" s="319"/>
      <c r="D105" s="319"/>
      <c r="E105" s="319"/>
      <c r="F105" s="319"/>
      <c r="G105" s="319"/>
      <c r="H105" s="319"/>
      <c r="I105" s="319"/>
      <c r="J105" s="319"/>
      <c r="K105" s="319"/>
      <c r="L105" s="319"/>
      <c r="M105" s="319"/>
      <c r="N105" s="319"/>
      <c r="O105" s="319"/>
      <c r="P105" s="319"/>
      <c r="Q105" s="319"/>
      <c r="R105" s="319"/>
      <c r="S105" s="319"/>
    </row>
    <row r="106" spans="2:19" ht="15.65" customHeight="1">
      <c r="B106" s="313" t="s">
        <v>1057</v>
      </c>
      <c r="C106" s="324"/>
      <c r="D106" s="324"/>
      <c r="E106" s="324"/>
      <c r="F106" s="324"/>
      <c r="G106" s="324"/>
      <c r="H106" s="324"/>
      <c r="I106" s="324"/>
      <c r="J106" s="324"/>
      <c r="K106" s="324"/>
      <c r="L106" s="324"/>
      <c r="M106" s="324"/>
      <c r="N106" s="324"/>
      <c r="O106" s="324"/>
      <c r="P106" s="324"/>
      <c r="Q106" s="324"/>
      <c r="R106" s="324"/>
      <c r="S106" s="324"/>
    </row>
    <row r="107" spans="2:19" ht="15" customHeight="1">
      <c r="B107" s="329" t="s">
        <v>1058</v>
      </c>
      <c r="C107" s="324"/>
      <c r="D107" s="324"/>
      <c r="E107" s="324"/>
      <c r="F107" s="324"/>
      <c r="G107" s="324"/>
      <c r="H107" s="324"/>
      <c r="I107" s="324"/>
      <c r="J107" s="324"/>
      <c r="K107" s="324"/>
      <c r="L107" s="324"/>
      <c r="M107" s="324"/>
      <c r="N107" s="324"/>
      <c r="O107" s="324"/>
      <c r="P107" s="324"/>
      <c r="Q107" s="324"/>
      <c r="R107" s="324"/>
      <c r="S107" s="324"/>
    </row>
    <row r="108" spans="2:19" ht="15" customHeight="1">
      <c r="B108" s="313" t="s">
        <v>1059</v>
      </c>
      <c r="C108" s="324"/>
      <c r="D108" s="324"/>
      <c r="E108" s="324"/>
      <c r="F108" s="324"/>
      <c r="G108" s="324"/>
      <c r="H108" s="324"/>
      <c r="I108" s="324"/>
      <c r="J108" s="324"/>
      <c r="K108" s="324"/>
      <c r="L108" s="324"/>
      <c r="M108" s="324"/>
      <c r="N108" s="324"/>
      <c r="O108" s="324"/>
      <c r="P108" s="324"/>
      <c r="Q108" s="324"/>
      <c r="R108" s="324"/>
      <c r="S108" s="324"/>
    </row>
    <row r="109" spans="2:19" s="110" customFormat="1" ht="15.65" customHeight="1">
      <c r="B109" s="329" t="s">
        <v>1060</v>
      </c>
      <c r="C109" s="324"/>
      <c r="D109" s="324"/>
      <c r="E109" s="324"/>
      <c r="F109" s="324"/>
      <c r="G109" s="324"/>
      <c r="H109" s="324"/>
      <c r="I109" s="324"/>
      <c r="J109" s="324"/>
      <c r="K109" s="324"/>
      <c r="L109" s="324"/>
      <c r="M109" s="324"/>
      <c r="N109" s="324"/>
      <c r="O109" s="324"/>
      <c r="P109" s="324"/>
      <c r="Q109" s="324"/>
      <c r="R109" s="324"/>
      <c r="S109" s="324"/>
    </row>
    <row r="110" spans="2:19" ht="15.65" customHeight="1">
      <c r="B110" s="313" t="s">
        <v>1061</v>
      </c>
      <c r="C110" s="324"/>
      <c r="D110" s="324"/>
      <c r="E110" s="324"/>
      <c r="F110" s="324"/>
      <c r="G110" s="324"/>
      <c r="H110" s="324"/>
      <c r="I110" s="324"/>
      <c r="J110" s="324"/>
      <c r="K110" s="324"/>
      <c r="L110" s="324"/>
      <c r="M110" s="324"/>
      <c r="N110" s="324"/>
      <c r="O110" s="324"/>
      <c r="P110" s="324"/>
      <c r="Q110" s="324"/>
      <c r="R110" s="324"/>
      <c r="S110" s="324"/>
    </row>
    <row r="111" spans="2:19" ht="14.5" customHeight="1">
      <c r="B111" s="313" t="s">
        <v>1062</v>
      </c>
      <c r="C111" s="324"/>
      <c r="D111" s="324"/>
      <c r="E111" s="324"/>
      <c r="F111" s="324"/>
      <c r="G111" s="324"/>
      <c r="H111" s="324"/>
      <c r="I111" s="324"/>
      <c r="J111" s="324"/>
      <c r="K111" s="324"/>
      <c r="L111" s="324"/>
      <c r="M111" s="324"/>
      <c r="N111" s="324"/>
      <c r="O111" s="324"/>
      <c r="P111" s="324"/>
      <c r="Q111" s="324"/>
      <c r="R111" s="324"/>
      <c r="S111" s="324"/>
    </row>
    <row r="112" spans="2:19" ht="14.15" customHeight="1">
      <c r="B112" s="313" t="s">
        <v>1063</v>
      </c>
      <c r="C112" s="313"/>
      <c r="D112" s="313"/>
      <c r="E112" s="313"/>
      <c r="F112" s="313"/>
      <c r="G112" s="313"/>
      <c r="H112" s="313"/>
      <c r="I112" s="313"/>
      <c r="J112" s="313"/>
      <c r="K112" s="313"/>
      <c r="L112" s="110"/>
      <c r="M112" s="110"/>
      <c r="N112" s="110"/>
      <c r="O112" s="110"/>
      <c r="P112" s="110"/>
      <c r="Q112" s="110"/>
      <c r="R112" s="110"/>
      <c r="S112" s="110"/>
    </row>
    <row r="113" spans="1:19" ht="22.5" customHeight="1">
      <c r="A113" s="105" t="s">
        <v>1064</v>
      </c>
      <c r="B113" s="322" t="s">
        <v>1065</v>
      </c>
      <c r="C113" s="319"/>
      <c r="D113" s="319"/>
      <c r="E113" s="319"/>
      <c r="F113" s="319"/>
      <c r="G113" s="319"/>
      <c r="H113" s="319"/>
      <c r="I113" s="319"/>
      <c r="J113" s="319"/>
      <c r="K113" s="319"/>
      <c r="L113" s="319"/>
      <c r="M113" s="319"/>
      <c r="N113" s="319"/>
      <c r="O113" s="319"/>
      <c r="P113" s="319"/>
      <c r="Q113" s="319"/>
      <c r="R113" s="319"/>
      <c r="S113" s="319"/>
    </row>
    <row r="114" spans="1:19">
      <c r="B114" s="322" t="s">
        <v>1066</v>
      </c>
      <c r="C114" s="319"/>
      <c r="D114" s="319"/>
      <c r="E114" s="319"/>
      <c r="F114" s="319"/>
      <c r="G114" s="319"/>
      <c r="H114" s="319"/>
      <c r="I114" s="319"/>
      <c r="J114" s="319"/>
      <c r="K114" s="319"/>
      <c r="L114" s="319"/>
      <c r="M114" s="319"/>
      <c r="N114" s="319"/>
      <c r="O114" s="319"/>
      <c r="P114" s="319"/>
      <c r="Q114" s="319"/>
      <c r="R114" s="319"/>
      <c r="S114" s="319"/>
    </row>
    <row r="115" spans="1:19">
      <c r="B115" s="108"/>
    </row>
  </sheetData>
  <customSheetViews>
    <customSheetView guid="{D0E28751-E0EC-4A59-868F-165AD7EE0844}" showPageBreaks="1" showGridLines="0" hiddenColumns="1" view="pageBreakPreview">
      <selection activeCell="R63" sqref="R63"/>
      <rowBreaks count="2" manualBreakCount="2">
        <brk id="38" max="16383" man="1"/>
        <brk id="82" max="16383" man="1"/>
      </rowBreaks>
      <pageMargins left="0.75" right="0.75" top="1" bottom="1" header="0.5" footer="0.5"/>
      <pageSetup paperSize="9" scale="86" orientation="portrait" r:id="rId1"/>
    </customSheetView>
    <customSheetView guid="{8E20F359-6C44-406F-8DA6-30A60C6C67F3}" showPageBreaks="1" showGridLines="0" hiddenColumns="1" state="hidden" view="pageBreakPreview">
      <selection activeCell="R63" sqref="R63"/>
      <rowBreaks count="2" manualBreakCount="2">
        <brk id="38" max="16383" man="1"/>
        <brk id="82" max="16383" man="1"/>
      </rowBreaks>
      <pageMargins left="0.75" right="0.75" top="1" bottom="1" header="0.5" footer="0.5"/>
      <pageSetup paperSize="9" scale="86" orientation="portrait" r:id="rId2"/>
    </customSheetView>
  </customSheetViews>
  <mergeCells count="94">
    <mergeCell ref="B111:S111"/>
    <mergeCell ref="B112:K112"/>
    <mergeCell ref="B113:S113"/>
    <mergeCell ref="B114:S114"/>
    <mergeCell ref="B105:S105"/>
    <mergeCell ref="B106:S106"/>
    <mergeCell ref="B107:S107"/>
    <mergeCell ref="B108:S108"/>
    <mergeCell ref="B109:S109"/>
    <mergeCell ref="B110:S110"/>
    <mergeCell ref="B104:S104"/>
    <mergeCell ref="B92:S92"/>
    <mergeCell ref="B93:S93"/>
    <mergeCell ref="B94:S94"/>
    <mergeCell ref="B95:S95"/>
    <mergeCell ref="B96:S96"/>
    <mergeCell ref="B97:S97"/>
    <mergeCell ref="B98:S98"/>
    <mergeCell ref="B99:S99"/>
    <mergeCell ref="B100:S100"/>
    <mergeCell ref="B101:S101"/>
    <mergeCell ref="B102:S102"/>
    <mergeCell ref="B91:S91"/>
    <mergeCell ref="B79:S79"/>
    <mergeCell ref="B80:S80"/>
    <mergeCell ref="B82:S82"/>
    <mergeCell ref="B83:S83"/>
    <mergeCell ref="B84:S84"/>
    <mergeCell ref="B85:S85"/>
    <mergeCell ref="B86:S86"/>
    <mergeCell ref="B87:S87"/>
    <mergeCell ref="B88:S88"/>
    <mergeCell ref="B89:S89"/>
    <mergeCell ref="B90:S90"/>
    <mergeCell ref="B77:S77"/>
    <mergeCell ref="B65:S65"/>
    <mergeCell ref="B66:K66"/>
    <mergeCell ref="B67:S67"/>
    <mergeCell ref="B68:K68"/>
    <mergeCell ref="B69:K69"/>
    <mergeCell ref="B70:S70"/>
    <mergeCell ref="B71:S71"/>
    <mergeCell ref="B73:S73"/>
    <mergeCell ref="B74:S74"/>
    <mergeCell ref="B75:S75"/>
    <mergeCell ref="B76:S76"/>
    <mergeCell ref="B64:S64"/>
    <mergeCell ref="B48:K48"/>
    <mergeCell ref="B49:S49"/>
    <mergeCell ref="B50:S50"/>
    <mergeCell ref="B51:K51"/>
    <mergeCell ref="B53:S53"/>
    <mergeCell ref="B54:S54"/>
    <mergeCell ref="B56:S56"/>
    <mergeCell ref="B57:S57"/>
    <mergeCell ref="B58:S58"/>
    <mergeCell ref="B61:S61"/>
    <mergeCell ref="B62:S62"/>
    <mergeCell ref="B47:K47"/>
    <mergeCell ref="B33:S33"/>
    <mergeCell ref="B34:K34"/>
    <mergeCell ref="B35:K35"/>
    <mergeCell ref="B36:K36"/>
    <mergeCell ref="B37:S37"/>
    <mergeCell ref="B39:S39"/>
    <mergeCell ref="B40:S40"/>
    <mergeCell ref="B42:S42"/>
    <mergeCell ref="B43:S43"/>
    <mergeCell ref="B45:S45"/>
    <mergeCell ref="B46:K46"/>
    <mergeCell ref="B32:K32"/>
    <mergeCell ref="B20:K20"/>
    <mergeCell ref="B21:S21"/>
    <mergeCell ref="B22:S22"/>
    <mergeCell ref="B23:S23"/>
    <mergeCell ref="B24:S24"/>
    <mergeCell ref="B25:K25"/>
    <mergeCell ref="B26:S26"/>
    <mergeCell ref="B27:S27"/>
    <mergeCell ref="B28:K28"/>
    <mergeCell ref="B29:S29"/>
    <mergeCell ref="B31:S31"/>
    <mergeCell ref="B19:S19"/>
    <mergeCell ref="B2:S2"/>
    <mergeCell ref="B4:K4"/>
    <mergeCell ref="B5:K5"/>
    <mergeCell ref="B6:S6"/>
    <mergeCell ref="B9:J9"/>
    <mergeCell ref="B10:K10"/>
    <mergeCell ref="B11:S11"/>
    <mergeCell ref="B14:S14"/>
    <mergeCell ref="B16:S16"/>
    <mergeCell ref="B17:S17"/>
    <mergeCell ref="B18:S18"/>
  </mergeCells>
  <phoneticPr fontId="18"/>
  <pageMargins left="0.75" right="0.75" top="1" bottom="1" header="0.5" footer="0.5"/>
  <pageSetup paperSize="9" scale="86" orientation="portrait" r:id="rId3"/>
  <rowBreaks count="2" manualBreakCount="2">
    <brk id="38" max="16383" man="1"/>
    <brk id="82"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autoPageBreaks="0"/>
  </sheetPr>
  <dimension ref="A1:C286"/>
  <sheetViews>
    <sheetView workbookViewId="0">
      <pane ySplit="4" topLeftCell="A5" activePane="bottomLeft" state="frozen"/>
      <selection pane="bottomLeft" activeCell="B5" sqref="B5"/>
    </sheetView>
  </sheetViews>
  <sheetFormatPr defaultRowHeight="12"/>
  <cols>
    <col min="1" max="1" width="37.25" style="2" customWidth="1"/>
    <col min="2" max="2" width="59.08203125" style="2" bestFit="1" customWidth="1"/>
    <col min="3" max="3" width="30.25" style="31" bestFit="1" customWidth="1"/>
    <col min="4" max="255" width="9" style="2"/>
    <col min="256" max="256" width="18.75" style="2" bestFit="1" customWidth="1"/>
    <col min="257" max="257" width="31" style="2" bestFit="1" customWidth="1"/>
    <col min="258" max="511" width="9" style="2"/>
    <col min="512" max="512" width="18.75" style="2" bestFit="1" customWidth="1"/>
    <col min="513" max="513" width="31" style="2" bestFit="1" customWidth="1"/>
    <col min="514" max="767" width="9" style="2"/>
    <col min="768" max="768" width="18.75" style="2" bestFit="1" customWidth="1"/>
    <col min="769" max="769" width="31" style="2" bestFit="1" customWidth="1"/>
    <col min="770" max="1023" width="9" style="2"/>
    <col min="1024" max="1024" width="18.75" style="2" bestFit="1" customWidth="1"/>
    <col min="1025" max="1025" width="31" style="2" bestFit="1" customWidth="1"/>
    <col min="1026" max="1279" width="9" style="2"/>
    <col min="1280" max="1280" width="18.75" style="2" bestFit="1" customWidth="1"/>
    <col min="1281" max="1281" width="31" style="2" bestFit="1" customWidth="1"/>
    <col min="1282" max="1535" width="9" style="2"/>
    <col min="1536" max="1536" width="18.75" style="2" bestFit="1" customWidth="1"/>
    <col min="1537" max="1537" width="31" style="2" bestFit="1" customWidth="1"/>
    <col min="1538" max="1791" width="9" style="2"/>
    <col min="1792" max="1792" width="18.75" style="2" bestFit="1" customWidth="1"/>
    <col min="1793" max="1793" width="31" style="2" bestFit="1" customWidth="1"/>
    <col min="1794" max="2047" width="9" style="2"/>
    <col min="2048" max="2048" width="18.75" style="2" bestFit="1" customWidth="1"/>
    <col min="2049" max="2049" width="31" style="2" bestFit="1" customWidth="1"/>
    <col min="2050" max="2303" width="9" style="2"/>
    <col min="2304" max="2304" width="18.75" style="2" bestFit="1" customWidth="1"/>
    <col min="2305" max="2305" width="31" style="2" bestFit="1" customWidth="1"/>
    <col min="2306" max="2559" width="9" style="2"/>
    <col min="2560" max="2560" width="18.75" style="2" bestFit="1" customWidth="1"/>
    <col min="2561" max="2561" width="31" style="2" bestFit="1" customWidth="1"/>
    <col min="2562" max="2815" width="9" style="2"/>
    <col min="2816" max="2816" width="18.75" style="2" bestFit="1" customWidth="1"/>
    <col min="2817" max="2817" width="31" style="2" bestFit="1" customWidth="1"/>
    <col min="2818" max="3071" width="9" style="2"/>
    <col min="3072" max="3072" width="18.75" style="2" bestFit="1" customWidth="1"/>
    <col min="3073" max="3073" width="31" style="2" bestFit="1" customWidth="1"/>
    <col min="3074" max="3327" width="9" style="2"/>
    <col min="3328" max="3328" width="18.75" style="2" bestFit="1" customWidth="1"/>
    <col min="3329" max="3329" width="31" style="2" bestFit="1" customWidth="1"/>
    <col min="3330" max="3583" width="9" style="2"/>
    <col min="3584" max="3584" width="18.75" style="2" bestFit="1" customWidth="1"/>
    <col min="3585" max="3585" width="31" style="2" bestFit="1" customWidth="1"/>
    <col min="3586" max="3839" width="9" style="2"/>
    <col min="3840" max="3840" width="18.75" style="2" bestFit="1" customWidth="1"/>
    <col min="3841" max="3841" width="31" style="2" bestFit="1" customWidth="1"/>
    <col min="3842" max="4095" width="9" style="2"/>
    <col min="4096" max="4096" width="18.75" style="2" bestFit="1" customWidth="1"/>
    <col min="4097" max="4097" width="31" style="2" bestFit="1" customWidth="1"/>
    <col min="4098" max="4351" width="9" style="2"/>
    <col min="4352" max="4352" width="18.75" style="2" bestFit="1" customWidth="1"/>
    <col min="4353" max="4353" width="31" style="2" bestFit="1" customWidth="1"/>
    <col min="4354" max="4607" width="9" style="2"/>
    <col min="4608" max="4608" width="18.75" style="2" bestFit="1" customWidth="1"/>
    <col min="4609" max="4609" width="31" style="2" bestFit="1" customWidth="1"/>
    <col min="4610" max="4863" width="9" style="2"/>
    <col min="4864" max="4864" width="18.75" style="2" bestFit="1" customWidth="1"/>
    <col min="4865" max="4865" width="31" style="2" bestFit="1" customWidth="1"/>
    <col min="4866" max="5119" width="9" style="2"/>
    <col min="5120" max="5120" width="18.75" style="2" bestFit="1" customWidth="1"/>
    <col min="5121" max="5121" width="31" style="2" bestFit="1" customWidth="1"/>
    <col min="5122" max="5375" width="9" style="2"/>
    <col min="5376" max="5376" width="18.75" style="2" bestFit="1" customWidth="1"/>
    <col min="5377" max="5377" width="31" style="2" bestFit="1" customWidth="1"/>
    <col min="5378" max="5631" width="9" style="2"/>
    <col min="5632" max="5632" width="18.75" style="2" bestFit="1" customWidth="1"/>
    <col min="5633" max="5633" width="31" style="2" bestFit="1" customWidth="1"/>
    <col min="5634" max="5887" width="9" style="2"/>
    <col min="5888" max="5888" width="18.75" style="2" bestFit="1" customWidth="1"/>
    <col min="5889" max="5889" width="31" style="2" bestFit="1" customWidth="1"/>
    <col min="5890" max="6143" width="9" style="2"/>
    <col min="6144" max="6144" width="18.75" style="2" bestFit="1" customWidth="1"/>
    <col min="6145" max="6145" width="31" style="2" bestFit="1" customWidth="1"/>
    <col min="6146" max="6399" width="9" style="2"/>
    <col min="6400" max="6400" width="18.75" style="2" bestFit="1" customWidth="1"/>
    <col min="6401" max="6401" width="31" style="2" bestFit="1" customWidth="1"/>
    <col min="6402" max="6655" width="9" style="2"/>
    <col min="6656" max="6656" width="18.75" style="2" bestFit="1" customWidth="1"/>
    <col min="6657" max="6657" width="31" style="2" bestFit="1" customWidth="1"/>
    <col min="6658" max="6911" width="9" style="2"/>
    <col min="6912" max="6912" width="18.75" style="2" bestFit="1" customWidth="1"/>
    <col min="6913" max="6913" width="31" style="2" bestFit="1" customWidth="1"/>
    <col min="6914" max="7167" width="9" style="2"/>
    <col min="7168" max="7168" width="18.75" style="2" bestFit="1" customWidth="1"/>
    <col min="7169" max="7169" width="31" style="2" bestFit="1" customWidth="1"/>
    <col min="7170" max="7423" width="9" style="2"/>
    <col min="7424" max="7424" width="18.75" style="2" bestFit="1" customWidth="1"/>
    <col min="7425" max="7425" width="31" style="2" bestFit="1" customWidth="1"/>
    <col min="7426" max="7679" width="9" style="2"/>
    <col min="7680" max="7680" width="18.75" style="2" bestFit="1" customWidth="1"/>
    <col min="7681" max="7681" width="31" style="2" bestFit="1" customWidth="1"/>
    <col min="7682" max="7935" width="9" style="2"/>
    <col min="7936" max="7936" width="18.75" style="2" bestFit="1" customWidth="1"/>
    <col min="7937" max="7937" width="31" style="2" bestFit="1" customWidth="1"/>
    <col min="7938" max="8191" width="9" style="2"/>
    <col min="8192" max="8192" width="18.75" style="2" bestFit="1" customWidth="1"/>
    <col min="8193" max="8193" width="31" style="2" bestFit="1" customWidth="1"/>
    <col min="8194" max="8447" width="9" style="2"/>
    <col min="8448" max="8448" width="18.75" style="2" bestFit="1" customWidth="1"/>
    <col min="8449" max="8449" width="31" style="2" bestFit="1" customWidth="1"/>
    <col min="8450" max="8703" width="9" style="2"/>
    <col min="8704" max="8704" width="18.75" style="2" bestFit="1" customWidth="1"/>
    <col min="8705" max="8705" width="31" style="2" bestFit="1" customWidth="1"/>
    <col min="8706" max="8959" width="9" style="2"/>
    <col min="8960" max="8960" width="18.75" style="2" bestFit="1" customWidth="1"/>
    <col min="8961" max="8961" width="31" style="2" bestFit="1" customWidth="1"/>
    <col min="8962" max="9215" width="9" style="2"/>
    <col min="9216" max="9216" width="18.75" style="2" bestFit="1" customWidth="1"/>
    <col min="9217" max="9217" width="31" style="2" bestFit="1" customWidth="1"/>
    <col min="9218" max="9471" width="9" style="2"/>
    <col min="9472" max="9472" width="18.75" style="2" bestFit="1" customWidth="1"/>
    <col min="9473" max="9473" width="31" style="2" bestFit="1" customWidth="1"/>
    <col min="9474" max="9727" width="9" style="2"/>
    <col min="9728" max="9728" width="18.75" style="2" bestFit="1" customWidth="1"/>
    <col min="9729" max="9729" width="31" style="2" bestFit="1" customWidth="1"/>
    <col min="9730" max="9983" width="9" style="2"/>
    <col min="9984" max="9984" width="18.75" style="2" bestFit="1" customWidth="1"/>
    <col min="9985" max="9985" width="31" style="2" bestFit="1" customWidth="1"/>
    <col min="9986" max="10239" width="9" style="2"/>
    <col min="10240" max="10240" width="18.75" style="2" bestFit="1" customWidth="1"/>
    <col min="10241" max="10241" width="31" style="2" bestFit="1" customWidth="1"/>
    <col min="10242" max="10495" width="9" style="2"/>
    <col min="10496" max="10496" width="18.75" style="2" bestFit="1" customWidth="1"/>
    <col min="10497" max="10497" width="31" style="2" bestFit="1" customWidth="1"/>
    <col min="10498" max="10751" width="9" style="2"/>
    <col min="10752" max="10752" width="18.75" style="2" bestFit="1" customWidth="1"/>
    <col min="10753" max="10753" width="31" style="2" bestFit="1" customWidth="1"/>
    <col min="10754" max="11007" width="9" style="2"/>
    <col min="11008" max="11008" width="18.75" style="2" bestFit="1" customWidth="1"/>
    <col min="11009" max="11009" width="31" style="2" bestFit="1" customWidth="1"/>
    <col min="11010" max="11263" width="9" style="2"/>
    <col min="11264" max="11264" width="18.75" style="2" bestFit="1" customWidth="1"/>
    <col min="11265" max="11265" width="31" style="2" bestFit="1" customWidth="1"/>
    <col min="11266" max="11519" width="9" style="2"/>
    <col min="11520" max="11520" width="18.75" style="2" bestFit="1" customWidth="1"/>
    <col min="11521" max="11521" width="31" style="2" bestFit="1" customWidth="1"/>
    <col min="11522" max="11775" width="9" style="2"/>
    <col min="11776" max="11776" width="18.75" style="2" bestFit="1" customWidth="1"/>
    <col min="11777" max="11777" width="31" style="2" bestFit="1" customWidth="1"/>
    <col min="11778" max="12031" width="9" style="2"/>
    <col min="12032" max="12032" width="18.75" style="2" bestFit="1" customWidth="1"/>
    <col min="12033" max="12033" width="31" style="2" bestFit="1" customWidth="1"/>
    <col min="12034" max="12287" width="9" style="2"/>
    <col min="12288" max="12288" width="18.75" style="2" bestFit="1" customWidth="1"/>
    <col min="12289" max="12289" width="31" style="2" bestFit="1" customWidth="1"/>
    <col min="12290" max="12543" width="9" style="2"/>
    <col min="12544" max="12544" width="18.75" style="2" bestFit="1" customWidth="1"/>
    <col min="12545" max="12545" width="31" style="2" bestFit="1" customWidth="1"/>
    <col min="12546" max="12799" width="9" style="2"/>
    <col min="12800" max="12800" width="18.75" style="2" bestFit="1" customWidth="1"/>
    <col min="12801" max="12801" width="31" style="2" bestFit="1" customWidth="1"/>
    <col min="12802" max="13055" width="9" style="2"/>
    <col min="13056" max="13056" width="18.75" style="2" bestFit="1" customWidth="1"/>
    <col min="13057" max="13057" width="31" style="2" bestFit="1" customWidth="1"/>
    <col min="13058" max="13311" width="9" style="2"/>
    <col min="13312" max="13312" width="18.75" style="2" bestFit="1" customWidth="1"/>
    <col min="13313" max="13313" width="31" style="2" bestFit="1" customWidth="1"/>
    <col min="13314" max="13567" width="9" style="2"/>
    <col min="13568" max="13568" width="18.75" style="2" bestFit="1" customWidth="1"/>
    <col min="13569" max="13569" width="31" style="2" bestFit="1" customWidth="1"/>
    <col min="13570" max="13823" width="9" style="2"/>
    <col min="13824" max="13824" width="18.75" style="2" bestFit="1" customWidth="1"/>
    <col min="13825" max="13825" width="31" style="2" bestFit="1" customWidth="1"/>
    <col min="13826" max="14079" width="9" style="2"/>
    <col min="14080" max="14080" width="18.75" style="2" bestFit="1" customWidth="1"/>
    <col min="14081" max="14081" width="31" style="2" bestFit="1" customWidth="1"/>
    <col min="14082" max="14335" width="9" style="2"/>
    <col min="14336" max="14336" width="18.75" style="2" bestFit="1" customWidth="1"/>
    <col min="14337" max="14337" width="31" style="2" bestFit="1" customWidth="1"/>
    <col min="14338" max="14591" width="9" style="2"/>
    <col min="14592" max="14592" width="18.75" style="2" bestFit="1" customWidth="1"/>
    <col min="14593" max="14593" width="31" style="2" bestFit="1" customWidth="1"/>
    <col min="14594" max="14847" width="9" style="2"/>
    <col min="14848" max="14848" width="18.75" style="2" bestFit="1" customWidth="1"/>
    <col min="14849" max="14849" width="31" style="2" bestFit="1" customWidth="1"/>
    <col min="14850" max="15103" width="9" style="2"/>
    <col min="15104" max="15104" width="18.75" style="2" bestFit="1" customWidth="1"/>
    <col min="15105" max="15105" width="31" style="2" bestFit="1" customWidth="1"/>
    <col min="15106" max="15359" width="9" style="2"/>
    <col min="15360" max="15360" width="18.75" style="2" bestFit="1" customWidth="1"/>
    <col min="15361" max="15361" width="31" style="2" bestFit="1" customWidth="1"/>
    <col min="15362" max="15615" width="9" style="2"/>
    <col min="15616" max="15616" width="18.75" style="2" bestFit="1" customWidth="1"/>
    <col min="15617" max="15617" width="31" style="2" bestFit="1" customWidth="1"/>
    <col min="15618" max="15871" width="9" style="2"/>
    <col min="15872" max="15872" width="18.75" style="2" bestFit="1" customWidth="1"/>
    <col min="15873" max="15873" width="31" style="2" bestFit="1" customWidth="1"/>
    <col min="15874" max="16127" width="9" style="2"/>
    <col min="16128" max="16128" width="18.75" style="2" bestFit="1" customWidth="1"/>
    <col min="16129" max="16129" width="31" style="2" bestFit="1" customWidth="1"/>
    <col min="16130" max="16384" width="9" style="2"/>
  </cols>
  <sheetData>
    <row r="1" spans="1:3" ht="20.5">
      <c r="A1" s="27" t="s">
        <v>750</v>
      </c>
      <c r="C1" s="30"/>
    </row>
    <row r="2" spans="1:3" ht="20" thickBot="1">
      <c r="A2" s="28"/>
      <c r="B2" s="33" t="s">
        <v>829</v>
      </c>
    </row>
    <row r="3" spans="1:3" ht="16" thickBot="1">
      <c r="A3" s="60" t="s">
        <v>751</v>
      </c>
      <c r="B3" s="71" t="s">
        <v>752</v>
      </c>
    </row>
    <row r="4" spans="1:3" ht="14.5" hidden="1" thickBot="1">
      <c r="A4" s="3"/>
      <c r="B4" s="72" t="s">
        <v>450</v>
      </c>
      <c r="C4" s="32"/>
    </row>
    <row r="5" spans="1:3" ht="13">
      <c r="A5" s="61" t="s">
        <v>753</v>
      </c>
      <c r="B5" s="73" t="s">
        <v>472</v>
      </c>
      <c r="C5" s="50" t="s">
        <v>13</v>
      </c>
    </row>
    <row r="6" spans="1:3" ht="13">
      <c r="A6" s="62" t="s">
        <v>754</v>
      </c>
      <c r="B6" s="74" t="s">
        <v>473</v>
      </c>
      <c r="C6" s="51" t="s">
        <v>14</v>
      </c>
    </row>
    <row r="7" spans="1:3" ht="13">
      <c r="A7" s="62" t="s">
        <v>753</v>
      </c>
      <c r="B7" s="74" t="s">
        <v>474</v>
      </c>
      <c r="C7" s="51" t="s">
        <v>15</v>
      </c>
    </row>
    <row r="8" spans="1:3" ht="13">
      <c r="A8" s="62" t="s">
        <v>753</v>
      </c>
      <c r="B8" s="74" t="s">
        <v>475</v>
      </c>
      <c r="C8" s="51" t="s">
        <v>16</v>
      </c>
    </row>
    <row r="9" spans="1:3" ht="13">
      <c r="A9" s="62" t="s">
        <v>753</v>
      </c>
      <c r="B9" s="74" t="s">
        <v>476</v>
      </c>
      <c r="C9" s="51" t="s">
        <v>17</v>
      </c>
    </row>
    <row r="10" spans="1:3" ht="13">
      <c r="A10" s="62" t="s">
        <v>753</v>
      </c>
      <c r="B10" s="74" t="s">
        <v>477</v>
      </c>
      <c r="C10" s="51" t="s">
        <v>18</v>
      </c>
    </row>
    <row r="11" spans="1:3" ht="13">
      <c r="A11" s="62" t="s">
        <v>753</v>
      </c>
      <c r="B11" s="74" t="s">
        <v>478</v>
      </c>
      <c r="C11" s="51" t="s">
        <v>19</v>
      </c>
    </row>
    <row r="12" spans="1:3" ht="13">
      <c r="A12" s="62" t="s">
        <v>753</v>
      </c>
      <c r="B12" s="74" t="s">
        <v>479</v>
      </c>
      <c r="C12" s="51" t="s">
        <v>20</v>
      </c>
    </row>
    <row r="13" spans="1:3" ht="13">
      <c r="A13" s="62" t="s">
        <v>753</v>
      </c>
      <c r="B13" s="74" t="s">
        <v>480</v>
      </c>
      <c r="C13" s="51" t="s">
        <v>21</v>
      </c>
    </row>
    <row r="14" spans="1:3" ht="13">
      <c r="A14" s="62" t="s">
        <v>753</v>
      </c>
      <c r="B14" s="74" t="s">
        <v>481</v>
      </c>
      <c r="C14" s="51" t="s">
        <v>22</v>
      </c>
    </row>
    <row r="15" spans="1:3" ht="13.5" thickBot="1">
      <c r="A15" s="63" t="s">
        <v>753</v>
      </c>
      <c r="B15" s="75" t="s">
        <v>482</v>
      </c>
      <c r="C15" s="52" t="s">
        <v>23</v>
      </c>
    </row>
    <row r="16" spans="1:3" ht="13">
      <c r="A16" s="61" t="s">
        <v>755</v>
      </c>
      <c r="B16" s="73" t="s">
        <v>483</v>
      </c>
      <c r="C16" s="50" t="s">
        <v>24</v>
      </c>
    </row>
    <row r="17" spans="1:3" ht="13">
      <c r="A17" s="62" t="s">
        <v>755</v>
      </c>
      <c r="B17" s="74" t="s">
        <v>484</v>
      </c>
      <c r="C17" s="51" t="s">
        <v>25</v>
      </c>
    </row>
    <row r="18" spans="1:3" ht="13">
      <c r="A18" s="62" t="s">
        <v>755</v>
      </c>
      <c r="B18" s="74" t="s">
        <v>485</v>
      </c>
      <c r="C18" s="51" t="s">
        <v>26</v>
      </c>
    </row>
    <row r="19" spans="1:3" ht="13.5" thickBot="1">
      <c r="A19" s="63" t="s">
        <v>755</v>
      </c>
      <c r="B19" s="75" t="s">
        <v>486</v>
      </c>
      <c r="C19" s="52" t="s">
        <v>27</v>
      </c>
    </row>
    <row r="20" spans="1:3" ht="13.5" thickBot="1">
      <c r="A20" s="64" t="s">
        <v>487</v>
      </c>
      <c r="B20" s="76" t="s">
        <v>487</v>
      </c>
      <c r="C20" s="53" t="s">
        <v>28</v>
      </c>
    </row>
    <row r="21" spans="1:3" ht="13">
      <c r="A21" s="61" t="s">
        <v>756</v>
      </c>
      <c r="B21" s="73" t="s">
        <v>488</v>
      </c>
      <c r="C21" s="50" t="s">
        <v>29</v>
      </c>
    </row>
    <row r="22" spans="1:3" ht="13">
      <c r="A22" s="62" t="s">
        <v>756</v>
      </c>
      <c r="B22" s="74" t="s">
        <v>489</v>
      </c>
      <c r="C22" s="51" t="s">
        <v>30</v>
      </c>
    </row>
    <row r="23" spans="1:3" ht="13.5" thickBot="1">
      <c r="A23" s="63" t="s">
        <v>756</v>
      </c>
      <c r="B23" s="75" t="s">
        <v>490</v>
      </c>
      <c r="C23" s="52" t="s">
        <v>31</v>
      </c>
    </row>
    <row r="24" spans="1:3" ht="13">
      <c r="A24" s="61" t="s">
        <v>757</v>
      </c>
      <c r="B24" s="73" t="s">
        <v>491</v>
      </c>
      <c r="C24" s="50" t="s">
        <v>32</v>
      </c>
    </row>
    <row r="25" spans="1:3" ht="13">
      <c r="A25" s="62" t="s">
        <v>757</v>
      </c>
      <c r="B25" s="74" t="s">
        <v>492</v>
      </c>
      <c r="C25" s="51" t="s">
        <v>33</v>
      </c>
    </row>
    <row r="26" spans="1:3" ht="13.5" thickBot="1">
      <c r="A26" s="63" t="s">
        <v>757</v>
      </c>
      <c r="B26" s="75" t="s">
        <v>493</v>
      </c>
      <c r="C26" s="52" t="s">
        <v>34</v>
      </c>
    </row>
    <row r="27" spans="1:3" ht="13">
      <c r="A27" s="61" t="s">
        <v>758</v>
      </c>
      <c r="B27" s="73" t="s">
        <v>494</v>
      </c>
      <c r="C27" s="50" t="s">
        <v>35</v>
      </c>
    </row>
    <row r="28" spans="1:3" ht="13.5" thickBot="1">
      <c r="A28" s="63" t="s">
        <v>758</v>
      </c>
      <c r="B28" s="75" t="s">
        <v>495</v>
      </c>
      <c r="C28" s="52" t="s">
        <v>36</v>
      </c>
    </row>
    <row r="29" spans="1:3" ht="13">
      <c r="A29" s="61" t="s">
        <v>759</v>
      </c>
      <c r="B29" s="73" t="s">
        <v>496</v>
      </c>
      <c r="C29" s="50" t="s">
        <v>37</v>
      </c>
    </row>
    <row r="30" spans="1:3" ht="13.5" thickBot="1">
      <c r="A30" s="63" t="s">
        <v>759</v>
      </c>
      <c r="B30" s="75" t="s">
        <v>497</v>
      </c>
      <c r="C30" s="52" t="s">
        <v>38</v>
      </c>
    </row>
    <row r="31" spans="1:3" ht="13.5" thickBot="1">
      <c r="A31" s="64" t="s">
        <v>498</v>
      </c>
      <c r="B31" s="76" t="s">
        <v>498</v>
      </c>
      <c r="C31" s="53" t="s">
        <v>39</v>
      </c>
    </row>
    <row r="32" spans="1:3" ht="13.5" thickBot="1">
      <c r="A32" s="64" t="s">
        <v>499</v>
      </c>
      <c r="B32" s="76" t="s">
        <v>499</v>
      </c>
      <c r="C32" s="53" t="s">
        <v>40</v>
      </c>
    </row>
    <row r="33" spans="1:3" ht="13.5" thickBot="1">
      <c r="A33" s="64" t="s">
        <v>500</v>
      </c>
      <c r="B33" s="76" t="s">
        <v>500</v>
      </c>
      <c r="C33" s="53" t="s">
        <v>41</v>
      </c>
    </row>
    <row r="34" spans="1:3" ht="13">
      <c r="A34" s="61" t="s">
        <v>760</v>
      </c>
      <c r="B34" s="73" t="s">
        <v>501</v>
      </c>
      <c r="C34" s="50" t="s">
        <v>42</v>
      </c>
    </row>
    <row r="35" spans="1:3" ht="13">
      <c r="A35" s="62" t="s">
        <v>760</v>
      </c>
      <c r="B35" s="74" t="s">
        <v>502</v>
      </c>
      <c r="C35" s="51" t="s">
        <v>43</v>
      </c>
    </row>
    <row r="36" spans="1:3" ht="13">
      <c r="A36" s="62" t="s">
        <v>760</v>
      </c>
      <c r="B36" s="74" t="s">
        <v>503</v>
      </c>
      <c r="C36" s="51" t="s">
        <v>44</v>
      </c>
    </row>
    <row r="37" spans="1:3" ht="13.5" thickBot="1">
      <c r="A37" s="63" t="s">
        <v>760</v>
      </c>
      <c r="B37" s="75" t="s">
        <v>504</v>
      </c>
      <c r="C37" s="52" t="s">
        <v>45</v>
      </c>
    </row>
    <row r="38" spans="1:3" ht="13">
      <c r="A38" s="61" t="s">
        <v>761</v>
      </c>
      <c r="B38" s="73" t="s">
        <v>505</v>
      </c>
      <c r="C38" s="50" t="s">
        <v>46</v>
      </c>
    </row>
    <row r="39" spans="1:3" ht="13">
      <c r="A39" s="62" t="s">
        <v>761</v>
      </c>
      <c r="B39" s="74" t="s">
        <v>506</v>
      </c>
      <c r="C39" s="51" t="s">
        <v>47</v>
      </c>
    </row>
    <row r="40" spans="1:3" ht="13.5" thickBot="1">
      <c r="A40" s="63" t="s">
        <v>761</v>
      </c>
      <c r="B40" s="75" t="s">
        <v>507</v>
      </c>
      <c r="C40" s="52" t="s">
        <v>48</v>
      </c>
    </row>
    <row r="41" spans="1:3" ht="13">
      <c r="A41" s="61" t="s">
        <v>762</v>
      </c>
      <c r="B41" s="73" t="s">
        <v>508</v>
      </c>
      <c r="C41" s="50" t="s">
        <v>49</v>
      </c>
    </row>
    <row r="42" spans="1:3" ht="13.5" thickBot="1">
      <c r="A42" s="63" t="s">
        <v>762</v>
      </c>
      <c r="B42" s="75" t="s">
        <v>509</v>
      </c>
      <c r="C42" s="52" t="s">
        <v>50</v>
      </c>
    </row>
    <row r="43" spans="1:3" ht="13">
      <c r="A43" s="61" t="s">
        <v>763</v>
      </c>
      <c r="B43" s="73" t="s">
        <v>510</v>
      </c>
      <c r="C43" s="50" t="s">
        <v>51</v>
      </c>
    </row>
    <row r="44" spans="1:3" ht="13.5" thickBot="1">
      <c r="A44" s="63" t="s">
        <v>763</v>
      </c>
      <c r="B44" s="75" t="s">
        <v>511</v>
      </c>
      <c r="C44" s="52" t="s">
        <v>52</v>
      </c>
    </row>
    <row r="45" spans="1:3" ht="13.5" thickBot="1">
      <c r="A45" s="64" t="s">
        <v>512</v>
      </c>
      <c r="B45" s="76" t="s">
        <v>512</v>
      </c>
      <c r="C45" s="53" t="s">
        <v>53</v>
      </c>
    </row>
    <row r="46" spans="1:3" ht="13.5" thickBot="1">
      <c r="A46" s="64" t="s">
        <v>513</v>
      </c>
      <c r="B46" s="76" t="s">
        <v>513</v>
      </c>
      <c r="C46" s="53" t="s">
        <v>54</v>
      </c>
    </row>
    <row r="47" spans="1:3" ht="13.5" thickBot="1">
      <c r="A47" s="64" t="s">
        <v>514</v>
      </c>
      <c r="B47" s="76" t="s">
        <v>514</v>
      </c>
      <c r="C47" s="53" t="s">
        <v>55</v>
      </c>
    </row>
    <row r="48" spans="1:3" ht="13.5" thickBot="1">
      <c r="A48" s="64" t="s">
        <v>515</v>
      </c>
      <c r="B48" s="76" t="s">
        <v>515</v>
      </c>
      <c r="C48" s="53" t="s">
        <v>56</v>
      </c>
    </row>
    <row r="49" spans="1:3" ht="13">
      <c r="A49" s="61" t="s">
        <v>764</v>
      </c>
      <c r="B49" s="73" t="s">
        <v>516</v>
      </c>
      <c r="C49" s="50" t="s">
        <v>57</v>
      </c>
    </row>
    <row r="50" spans="1:3" ht="13">
      <c r="A50" s="62" t="s">
        <v>764</v>
      </c>
      <c r="B50" s="74" t="s">
        <v>517</v>
      </c>
      <c r="C50" s="51" t="s">
        <v>58</v>
      </c>
    </row>
    <row r="51" spans="1:3" ht="13">
      <c r="A51" s="62" t="s">
        <v>764</v>
      </c>
      <c r="B51" s="74" t="s">
        <v>518</v>
      </c>
      <c r="C51" s="51" t="s">
        <v>59</v>
      </c>
    </row>
    <row r="52" spans="1:3" ht="13">
      <c r="A52" s="62" t="s">
        <v>764</v>
      </c>
      <c r="B52" s="74" t="s">
        <v>519</v>
      </c>
      <c r="C52" s="51" t="s">
        <v>60</v>
      </c>
    </row>
    <row r="53" spans="1:3" ht="13">
      <c r="A53" s="62" t="s">
        <v>764</v>
      </c>
      <c r="B53" s="74" t="s">
        <v>520</v>
      </c>
      <c r="C53" s="51" t="s">
        <v>61</v>
      </c>
    </row>
    <row r="54" spans="1:3" ht="13.5" thickBot="1">
      <c r="A54" s="63" t="s">
        <v>764</v>
      </c>
      <c r="B54" s="75" t="s">
        <v>521</v>
      </c>
      <c r="C54" s="52" t="s">
        <v>62</v>
      </c>
    </row>
    <row r="55" spans="1:3" ht="13">
      <c r="A55" s="61" t="s">
        <v>765</v>
      </c>
      <c r="B55" s="73" t="s">
        <v>522</v>
      </c>
      <c r="C55" s="50" t="s">
        <v>63</v>
      </c>
    </row>
    <row r="56" spans="1:3" ht="13">
      <c r="A56" s="62" t="s">
        <v>765</v>
      </c>
      <c r="B56" s="74" t="s">
        <v>523</v>
      </c>
      <c r="C56" s="51" t="s">
        <v>64</v>
      </c>
    </row>
    <row r="57" spans="1:3" ht="13.5" thickBot="1">
      <c r="A57" s="63" t="s">
        <v>765</v>
      </c>
      <c r="B57" s="75" t="s">
        <v>524</v>
      </c>
      <c r="C57" s="52" t="s">
        <v>65</v>
      </c>
    </row>
    <row r="58" spans="1:3" ht="13">
      <c r="A58" s="61" t="s">
        <v>525</v>
      </c>
      <c r="B58" s="73" t="s">
        <v>525</v>
      </c>
      <c r="C58" s="50" t="s">
        <v>66</v>
      </c>
    </row>
    <row r="59" spans="1:3" ht="13">
      <c r="A59" s="62" t="s">
        <v>525</v>
      </c>
      <c r="B59" s="74" t="s">
        <v>526</v>
      </c>
      <c r="C59" s="51" t="s">
        <v>67</v>
      </c>
    </row>
    <row r="60" spans="1:3" ht="13">
      <c r="A60" s="62" t="s">
        <v>525</v>
      </c>
      <c r="B60" s="74" t="s">
        <v>527</v>
      </c>
      <c r="C60" s="51" t="s">
        <v>68</v>
      </c>
    </row>
    <row r="61" spans="1:3" ht="13">
      <c r="A61" s="62" t="s">
        <v>525</v>
      </c>
      <c r="B61" s="74" t="s">
        <v>528</v>
      </c>
      <c r="C61" s="51" t="s">
        <v>69</v>
      </c>
    </row>
    <row r="62" spans="1:3" ht="13.5" thickBot="1">
      <c r="A62" s="63" t="s">
        <v>525</v>
      </c>
      <c r="B62" s="75" t="s">
        <v>529</v>
      </c>
      <c r="C62" s="52" t="s">
        <v>70</v>
      </c>
    </row>
    <row r="63" spans="1:3" ht="13">
      <c r="A63" s="61" t="s">
        <v>766</v>
      </c>
      <c r="B63" s="73" t="s">
        <v>530</v>
      </c>
      <c r="C63" s="50" t="s">
        <v>71</v>
      </c>
    </row>
    <row r="64" spans="1:3" ht="13">
      <c r="A64" s="62" t="s">
        <v>766</v>
      </c>
      <c r="B64" s="74" t="s">
        <v>531</v>
      </c>
      <c r="C64" s="51" t="s">
        <v>72</v>
      </c>
    </row>
    <row r="65" spans="1:3" ht="13">
      <c r="A65" s="62" t="s">
        <v>766</v>
      </c>
      <c r="B65" s="74" t="s">
        <v>532</v>
      </c>
      <c r="C65" s="51" t="s">
        <v>73</v>
      </c>
    </row>
    <row r="66" spans="1:3" ht="13">
      <c r="A66" s="62" t="s">
        <v>766</v>
      </c>
      <c r="B66" s="74" t="s">
        <v>533</v>
      </c>
      <c r="C66" s="51" t="s">
        <v>74</v>
      </c>
    </row>
    <row r="67" spans="1:3" ht="13.5" thickBot="1">
      <c r="A67" s="63" t="s">
        <v>766</v>
      </c>
      <c r="B67" s="75" t="s">
        <v>534</v>
      </c>
      <c r="C67" s="52" t="s">
        <v>75</v>
      </c>
    </row>
    <row r="68" spans="1:3" ht="13.5" thickBot="1">
      <c r="A68" s="64" t="s">
        <v>535</v>
      </c>
      <c r="B68" s="76" t="s">
        <v>535</v>
      </c>
      <c r="C68" s="53" t="s">
        <v>76</v>
      </c>
    </row>
    <row r="69" spans="1:3" ht="13.5" thickBot="1">
      <c r="A69" s="64" t="s">
        <v>767</v>
      </c>
      <c r="B69" s="76" t="s">
        <v>536</v>
      </c>
      <c r="C69" s="53" t="s">
        <v>77</v>
      </c>
    </row>
    <row r="70" spans="1:3" ht="13">
      <c r="A70" s="61" t="s">
        <v>768</v>
      </c>
      <c r="B70" s="73" t="s">
        <v>537</v>
      </c>
      <c r="C70" s="50" t="s">
        <v>78</v>
      </c>
    </row>
    <row r="71" spans="1:3" ht="13">
      <c r="A71" s="62" t="s">
        <v>768</v>
      </c>
      <c r="B71" s="74" t="s">
        <v>538</v>
      </c>
      <c r="C71" s="51" t="s">
        <v>79</v>
      </c>
    </row>
    <row r="72" spans="1:3" ht="13">
      <c r="A72" s="62" t="s">
        <v>768</v>
      </c>
      <c r="B72" s="74" t="s">
        <v>539</v>
      </c>
      <c r="C72" s="51" t="s">
        <v>80</v>
      </c>
    </row>
    <row r="73" spans="1:3" ht="13">
      <c r="A73" s="62" t="s">
        <v>768</v>
      </c>
      <c r="B73" s="74" t="s">
        <v>540</v>
      </c>
      <c r="C73" s="51" t="s">
        <v>81</v>
      </c>
    </row>
    <row r="74" spans="1:3" ht="13">
      <c r="A74" s="62" t="s">
        <v>768</v>
      </c>
      <c r="B74" s="74" t="s">
        <v>541</v>
      </c>
      <c r="C74" s="51" t="s">
        <v>82</v>
      </c>
    </row>
    <row r="75" spans="1:3" ht="13">
      <c r="A75" s="62" t="s">
        <v>768</v>
      </c>
      <c r="B75" s="74" t="s">
        <v>542</v>
      </c>
      <c r="C75" s="51" t="s">
        <v>83</v>
      </c>
    </row>
    <row r="76" spans="1:3" ht="13.5" thickBot="1">
      <c r="A76" s="63" t="s">
        <v>768</v>
      </c>
      <c r="B76" s="75" t="s">
        <v>543</v>
      </c>
      <c r="C76" s="52" t="s">
        <v>84</v>
      </c>
    </row>
    <row r="77" spans="1:3" ht="13">
      <c r="A77" s="61" t="s">
        <v>544</v>
      </c>
      <c r="B77" s="73" t="s">
        <v>544</v>
      </c>
      <c r="C77" s="50" t="s">
        <v>85</v>
      </c>
    </row>
    <row r="78" spans="1:3" ht="13.5" thickBot="1">
      <c r="A78" s="65" t="s">
        <v>544</v>
      </c>
      <c r="B78" s="77" t="s">
        <v>545</v>
      </c>
      <c r="C78" s="54" t="s">
        <v>86</v>
      </c>
    </row>
    <row r="79" spans="1:3" ht="13">
      <c r="A79" s="61" t="s">
        <v>769</v>
      </c>
      <c r="B79" s="73" t="s">
        <v>546</v>
      </c>
      <c r="C79" s="50" t="s">
        <v>87</v>
      </c>
    </row>
    <row r="80" spans="1:3" ht="13">
      <c r="A80" s="62" t="s">
        <v>769</v>
      </c>
      <c r="B80" s="74" t="s">
        <v>547</v>
      </c>
      <c r="C80" s="51" t="s">
        <v>88</v>
      </c>
    </row>
    <row r="81" spans="1:3" ht="13">
      <c r="A81" s="62" t="s">
        <v>769</v>
      </c>
      <c r="B81" s="74" t="s">
        <v>548</v>
      </c>
      <c r="C81" s="51" t="s">
        <v>89</v>
      </c>
    </row>
    <row r="82" spans="1:3" ht="13">
      <c r="A82" s="62" t="s">
        <v>769</v>
      </c>
      <c r="B82" s="74" t="s">
        <v>549</v>
      </c>
      <c r="C82" s="51" t="s">
        <v>90</v>
      </c>
    </row>
    <row r="83" spans="1:3" ht="13">
      <c r="A83" s="62" t="s">
        <v>769</v>
      </c>
      <c r="B83" s="74" t="s">
        <v>550</v>
      </c>
      <c r="C83" s="51" t="s">
        <v>91</v>
      </c>
    </row>
    <row r="84" spans="1:3" ht="13">
      <c r="A84" s="62" t="s">
        <v>769</v>
      </c>
      <c r="B84" s="74" t="s">
        <v>551</v>
      </c>
      <c r="C84" s="51" t="s">
        <v>92</v>
      </c>
    </row>
    <row r="85" spans="1:3" ht="13.5" thickBot="1">
      <c r="A85" s="63" t="s">
        <v>769</v>
      </c>
      <c r="B85" s="75" t="s">
        <v>552</v>
      </c>
      <c r="C85" s="52" t="s">
        <v>93</v>
      </c>
    </row>
    <row r="86" spans="1:3" ht="13">
      <c r="A86" s="61" t="s">
        <v>553</v>
      </c>
      <c r="B86" s="73" t="s">
        <v>553</v>
      </c>
      <c r="C86" s="50" t="s">
        <v>94</v>
      </c>
    </row>
    <row r="87" spans="1:3" ht="13">
      <c r="A87" s="62" t="s">
        <v>553</v>
      </c>
      <c r="B87" s="74" t="s">
        <v>554</v>
      </c>
      <c r="C87" s="51" t="s">
        <v>95</v>
      </c>
    </row>
    <row r="88" spans="1:3" ht="13.5" thickBot="1">
      <c r="A88" s="63" t="s">
        <v>553</v>
      </c>
      <c r="B88" s="75" t="s">
        <v>555</v>
      </c>
      <c r="C88" s="52" t="s">
        <v>96</v>
      </c>
    </row>
    <row r="89" spans="1:3" ht="13">
      <c r="A89" s="61" t="s">
        <v>556</v>
      </c>
      <c r="B89" s="73" t="s">
        <v>556</v>
      </c>
      <c r="C89" s="50" t="s">
        <v>97</v>
      </c>
    </row>
    <row r="90" spans="1:3" ht="13.5" thickBot="1">
      <c r="A90" s="63" t="s">
        <v>556</v>
      </c>
      <c r="B90" s="75" t="s">
        <v>557</v>
      </c>
      <c r="C90" s="52" t="s">
        <v>98</v>
      </c>
    </row>
    <row r="91" spans="1:3" ht="13">
      <c r="A91" s="61" t="s">
        <v>770</v>
      </c>
      <c r="B91" s="73" t="s">
        <v>558</v>
      </c>
      <c r="C91" s="50" t="s">
        <v>99</v>
      </c>
    </row>
    <row r="92" spans="1:3" ht="13">
      <c r="A92" s="62" t="s">
        <v>770</v>
      </c>
      <c r="B92" s="74" t="s">
        <v>559</v>
      </c>
      <c r="C92" s="51" t="s">
        <v>100</v>
      </c>
    </row>
    <row r="93" spans="1:3" ht="13">
      <c r="A93" s="62" t="s">
        <v>770</v>
      </c>
      <c r="B93" s="74" t="s">
        <v>560</v>
      </c>
      <c r="C93" s="51" t="s">
        <v>101</v>
      </c>
    </row>
    <row r="94" spans="1:3" ht="13.5" thickBot="1">
      <c r="A94" s="63" t="s">
        <v>770</v>
      </c>
      <c r="B94" s="75" t="s">
        <v>561</v>
      </c>
      <c r="C94" s="52" t="s">
        <v>102</v>
      </c>
    </row>
    <row r="95" spans="1:3" ht="13">
      <c r="A95" s="61" t="s">
        <v>562</v>
      </c>
      <c r="B95" s="73" t="s">
        <v>562</v>
      </c>
      <c r="C95" s="50" t="s">
        <v>103</v>
      </c>
    </row>
    <row r="96" spans="1:3" ht="13">
      <c r="A96" s="62" t="s">
        <v>562</v>
      </c>
      <c r="B96" s="74" t="s">
        <v>563</v>
      </c>
      <c r="C96" s="51" t="s">
        <v>104</v>
      </c>
    </row>
    <row r="97" spans="1:3" ht="13">
      <c r="A97" s="62" t="s">
        <v>562</v>
      </c>
      <c r="B97" s="74" t="s">
        <v>564</v>
      </c>
      <c r="C97" s="51" t="s">
        <v>105</v>
      </c>
    </row>
    <row r="98" spans="1:3" ht="13.5" thickBot="1">
      <c r="A98" s="63" t="s">
        <v>562</v>
      </c>
      <c r="B98" s="75" t="s">
        <v>565</v>
      </c>
      <c r="C98" s="52" t="s">
        <v>106</v>
      </c>
    </row>
    <row r="99" spans="1:3" ht="13">
      <c r="A99" s="61" t="s">
        <v>771</v>
      </c>
      <c r="B99" s="73" t="s">
        <v>566</v>
      </c>
      <c r="C99" s="50" t="s">
        <v>107</v>
      </c>
    </row>
    <row r="100" spans="1:3" ht="13">
      <c r="A100" s="62" t="s">
        <v>771</v>
      </c>
      <c r="B100" s="74" t="s">
        <v>567</v>
      </c>
      <c r="C100" s="51" t="s">
        <v>108</v>
      </c>
    </row>
    <row r="101" spans="1:3" ht="13">
      <c r="A101" s="62" t="s">
        <v>771</v>
      </c>
      <c r="B101" s="74" t="s">
        <v>568</v>
      </c>
      <c r="C101" s="51" t="s">
        <v>109</v>
      </c>
    </row>
    <row r="102" spans="1:3" ht="13">
      <c r="A102" s="62" t="s">
        <v>771</v>
      </c>
      <c r="B102" s="74" t="s">
        <v>569</v>
      </c>
      <c r="C102" s="51" t="s">
        <v>110</v>
      </c>
    </row>
    <row r="103" spans="1:3" ht="13.5" thickBot="1">
      <c r="A103" s="63" t="s">
        <v>771</v>
      </c>
      <c r="B103" s="75" t="s">
        <v>570</v>
      </c>
      <c r="C103" s="52" t="s">
        <v>111</v>
      </c>
    </row>
    <row r="104" spans="1:3" ht="13.5" thickBot="1">
      <c r="A104" s="66" t="s">
        <v>571</v>
      </c>
      <c r="B104" s="78" t="s">
        <v>571</v>
      </c>
      <c r="C104" s="55" t="s">
        <v>112</v>
      </c>
    </row>
    <row r="105" spans="1:3" ht="13">
      <c r="A105" s="61" t="s">
        <v>772</v>
      </c>
      <c r="B105" s="73" t="s">
        <v>572</v>
      </c>
      <c r="C105" s="50" t="s">
        <v>113</v>
      </c>
    </row>
    <row r="106" spans="1:3" ht="13">
      <c r="A106" s="62" t="s">
        <v>772</v>
      </c>
      <c r="B106" s="74" t="s">
        <v>573</v>
      </c>
      <c r="C106" s="51" t="s">
        <v>114</v>
      </c>
    </row>
    <row r="107" spans="1:3" ht="13">
      <c r="A107" s="62" t="s">
        <v>772</v>
      </c>
      <c r="B107" s="74" t="s">
        <v>574</v>
      </c>
      <c r="C107" s="51" t="s">
        <v>115</v>
      </c>
    </row>
    <row r="108" spans="1:3" ht="13">
      <c r="A108" s="62" t="s">
        <v>772</v>
      </c>
      <c r="B108" s="74" t="s">
        <v>575</v>
      </c>
      <c r="C108" s="51" t="s">
        <v>116</v>
      </c>
    </row>
    <row r="109" spans="1:3" ht="13">
      <c r="A109" s="62" t="s">
        <v>772</v>
      </c>
      <c r="B109" s="74" t="s">
        <v>576</v>
      </c>
      <c r="C109" s="51" t="s">
        <v>117</v>
      </c>
    </row>
    <row r="110" spans="1:3" ht="13.5" thickBot="1">
      <c r="A110" s="63" t="s">
        <v>772</v>
      </c>
      <c r="B110" s="75" t="s">
        <v>577</v>
      </c>
      <c r="C110" s="52" t="s">
        <v>118</v>
      </c>
    </row>
    <row r="111" spans="1:3" ht="13">
      <c r="A111" s="61" t="s">
        <v>773</v>
      </c>
      <c r="B111" s="73" t="s">
        <v>578</v>
      </c>
      <c r="C111" s="50" t="s">
        <v>119</v>
      </c>
    </row>
    <row r="112" spans="1:3" ht="13">
      <c r="A112" s="67" t="s">
        <v>773</v>
      </c>
      <c r="B112" s="74" t="s">
        <v>579</v>
      </c>
      <c r="C112" s="51" t="s">
        <v>120</v>
      </c>
    </row>
    <row r="113" spans="1:3" ht="13">
      <c r="A113" s="62" t="s">
        <v>773</v>
      </c>
      <c r="B113" s="74" t="s">
        <v>580</v>
      </c>
      <c r="C113" s="51" t="s">
        <v>121</v>
      </c>
    </row>
    <row r="114" spans="1:3" ht="13">
      <c r="A114" s="62" t="s">
        <v>773</v>
      </c>
      <c r="B114" s="74" t="s">
        <v>581</v>
      </c>
      <c r="C114" s="51" t="s">
        <v>122</v>
      </c>
    </row>
    <row r="115" spans="1:3" ht="13">
      <c r="A115" s="62" t="s">
        <v>773</v>
      </c>
      <c r="B115" s="74" t="s">
        <v>582</v>
      </c>
      <c r="C115" s="51" t="s">
        <v>123</v>
      </c>
    </row>
    <row r="116" spans="1:3" ht="13">
      <c r="A116" s="62" t="s">
        <v>773</v>
      </c>
      <c r="B116" s="74" t="s">
        <v>583</v>
      </c>
      <c r="C116" s="51" t="s">
        <v>124</v>
      </c>
    </row>
    <row r="117" spans="1:3" ht="13.5" thickBot="1">
      <c r="A117" s="65" t="s">
        <v>773</v>
      </c>
      <c r="B117" s="77" t="s">
        <v>584</v>
      </c>
      <c r="C117" s="54" t="s">
        <v>125</v>
      </c>
    </row>
    <row r="118" spans="1:3" ht="13.5" thickBot="1">
      <c r="A118" s="64" t="s">
        <v>585</v>
      </c>
      <c r="B118" s="76" t="s">
        <v>585</v>
      </c>
      <c r="C118" s="53" t="s">
        <v>126</v>
      </c>
    </row>
    <row r="119" spans="1:3" ht="13">
      <c r="A119" s="61" t="s">
        <v>774</v>
      </c>
      <c r="B119" s="73" t="s">
        <v>586</v>
      </c>
      <c r="C119" s="50" t="s">
        <v>127</v>
      </c>
    </row>
    <row r="120" spans="1:3" ht="13">
      <c r="A120" s="62" t="s">
        <v>774</v>
      </c>
      <c r="B120" s="74" t="s">
        <v>587</v>
      </c>
      <c r="C120" s="51" t="s">
        <v>128</v>
      </c>
    </row>
    <row r="121" spans="1:3" ht="13.5" thickBot="1">
      <c r="A121" s="63" t="s">
        <v>774</v>
      </c>
      <c r="B121" s="75" t="s">
        <v>588</v>
      </c>
      <c r="C121" s="52" t="s">
        <v>129</v>
      </c>
    </row>
    <row r="122" spans="1:3" ht="13">
      <c r="A122" s="61" t="s">
        <v>775</v>
      </c>
      <c r="B122" s="79" t="s">
        <v>589</v>
      </c>
      <c r="C122" s="56" t="s">
        <v>130</v>
      </c>
    </row>
    <row r="123" spans="1:3" ht="13">
      <c r="A123" s="62" t="s">
        <v>775</v>
      </c>
      <c r="B123" s="80" t="s">
        <v>590</v>
      </c>
      <c r="C123" s="57" t="s">
        <v>131</v>
      </c>
    </row>
    <row r="124" spans="1:3" ht="13">
      <c r="A124" s="62" t="s">
        <v>775</v>
      </c>
      <c r="B124" s="80" t="s">
        <v>591</v>
      </c>
      <c r="C124" s="57" t="s">
        <v>132</v>
      </c>
    </row>
    <row r="125" spans="1:3" ht="13">
      <c r="A125" s="62" t="s">
        <v>775</v>
      </c>
      <c r="B125" s="80" t="s">
        <v>592</v>
      </c>
      <c r="C125" s="57" t="s">
        <v>133</v>
      </c>
    </row>
    <row r="126" spans="1:3" ht="13">
      <c r="A126" s="62" t="s">
        <v>775</v>
      </c>
      <c r="B126" s="80" t="s">
        <v>593</v>
      </c>
      <c r="C126" s="57" t="s">
        <v>134</v>
      </c>
    </row>
    <row r="127" spans="1:3" ht="13.5" thickBot="1">
      <c r="A127" s="63" t="s">
        <v>775</v>
      </c>
      <c r="B127" s="81" t="s">
        <v>594</v>
      </c>
      <c r="C127" s="58" t="s">
        <v>135</v>
      </c>
    </row>
    <row r="128" spans="1:3" ht="13">
      <c r="A128" s="61" t="s">
        <v>776</v>
      </c>
      <c r="B128" s="73" t="s">
        <v>595</v>
      </c>
      <c r="C128" s="50" t="s">
        <v>136</v>
      </c>
    </row>
    <row r="129" spans="1:3" ht="13">
      <c r="A129" s="62" t="s">
        <v>776</v>
      </c>
      <c r="B129" s="74" t="s">
        <v>596</v>
      </c>
      <c r="C129" s="51" t="s">
        <v>137</v>
      </c>
    </row>
    <row r="130" spans="1:3" ht="13">
      <c r="A130" s="62" t="s">
        <v>776</v>
      </c>
      <c r="B130" s="74" t="s">
        <v>597</v>
      </c>
      <c r="C130" s="51" t="s">
        <v>138</v>
      </c>
    </row>
    <row r="131" spans="1:3" ht="13.5" thickBot="1">
      <c r="A131" s="63" t="s">
        <v>776</v>
      </c>
      <c r="B131" s="75" t="s">
        <v>598</v>
      </c>
      <c r="C131" s="52" t="s">
        <v>139</v>
      </c>
    </row>
    <row r="132" spans="1:3" ht="13">
      <c r="A132" s="61" t="s">
        <v>777</v>
      </c>
      <c r="B132" s="73" t="s">
        <v>599</v>
      </c>
      <c r="C132" s="50" t="s">
        <v>140</v>
      </c>
    </row>
    <row r="133" spans="1:3" ht="13">
      <c r="A133" s="62" t="s">
        <v>777</v>
      </c>
      <c r="B133" s="74" t="s">
        <v>600</v>
      </c>
      <c r="C133" s="51" t="s">
        <v>141</v>
      </c>
    </row>
    <row r="134" spans="1:3" ht="13">
      <c r="A134" s="62" t="s">
        <v>777</v>
      </c>
      <c r="B134" s="74" t="s">
        <v>601</v>
      </c>
      <c r="C134" s="51" t="s">
        <v>142</v>
      </c>
    </row>
    <row r="135" spans="1:3" ht="13">
      <c r="A135" s="62" t="s">
        <v>777</v>
      </c>
      <c r="B135" s="74" t="s">
        <v>602</v>
      </c>
      <c r="C135" s="51" t="s">
        <v>143</v>
      </c>
    </row>
    <row r="136" spans="1:3" ht="13.5" thickBot="1">
      <c r="A136" s="63" t="s">
        <v>777</v>
      </c>
      <c r="B136" s="75" t="s">
        <v>603</v>
      </c>
      <c r="C136" s="52" t="s">
        <v>144</v>
      </c>
    </row>
    <row r="137" spans="1:3" ht="13">
      <c r="A137" s="61" t="s">
        <v>778</v>
      </c>
      <c r="B137" s="73" t="s">
        <v>604</v>
      </c>
      <c r="C137" s="50" t="s">
        <v>145</v>
      </c>
    </row>
    <row r="138" spans="1:3" ht="13">
      <c r="A138" s="62" t="s">
        <v>778</v>
      </c>
      <c r="B138" s="74" t="s">
        <v>605</v>
      </c>
      <c r="C138" s="51" t="s">
        <v>146</v>
      </c>
    </row>
    <row r="139" spans="1:3" ht="13">
      <c r="A139" s="62" t="s">
        <v>778</v>
      </c>
      <c r="B139" s="74" t="s">
        <v>606</v>
      </c>
      <c r="C139" s="51" t="s">
        <v>147</v>
      </c>
    </row>
    <row r="140" spans="1:3" ht="13">
      <c r="A140" s="62" t="s">
        <v>778</v>
      </c>
      <c r="B140" s="74" t="s">
        <v>607</v>
      </c>
      <c r="C140" s="51" t="s">
        <v>148</v>
      </c>
    </row>
    <row r="141" spans="1:3" ht="13">
      <c r="A141" s="62" t="s">
        <v>778</v>
      </c>
      <c r="B141" s="74" t="s">
        <v>608</v>
      </c>
      <c r="C141" s="51" t="s">
        <v>149</v>
      </c>
    </row>
    <row r="142" spans="1:3" ht="13">
      <c r="A142" s="62" t="s">
        <v>778</v>
      </c>
      <c r="B142" s="74" t="s">
        <v>609</v>
      </c>
      <c r="C142" s="51" t="s">
        <v>150</v>
      </c>
    </row>
    <row r="143" spans="1:3" ht="13.5" thickBot="1">
      <c r="A143" s="63" t="s">
        <v>778</v>
      </c>
      <c r="B143" s="75" t="s">
        <v>610</v>
      </c>
      <c r="C143" s="52" t="s">
        <v>151</v>
      </c>
    </row>
    <row r="144" spans="1:3" ht="13">
      <c r="A144" s="61" t="s">
        <v>779</v>
      </c>
      <c r="B144" s="73" t="s">
        <v>611</v>
      </c>
      <c r="C144" s="50" t="s">
        <v>152</v>
      </c>
    </row>
    <row r="145" spans="1:3" ht="13">
      <c r="A145" s="62" t="s">
        <v>779</v>
      </c>
      <c r="B145" s="74" t="s">
        <v>612</v>
      </c>
      <c r="C145" s="51" t="s">
        <v>153</v>
      </c>
    </row>
    <row r="146" spans="1:3" ht="13">
      <c r="A146" s="62" t="s">
        <v>779</v>
      </c>
      <c r="B146" s="74" t="s">
        <v>613</v>
      </c>
      <c r="C146" s="51" t="s">
        <v>154</v>
      </c>
    </row>
    <row r="147" spans="1:3" ht="13">
      <c r="A147" s="62" t="s">
        <v>779</v>
      </c>
      <c r="B147" s="74" t="s">
        <v>614</v>
      </c>
      <c r="C147" s="51" t="s">
        <v>155</v>
      </c>
    </row>
    <row r="148" spans="1:3" ht="13">
      <c r="A148" s="62" t="s">
        <v>779</v>
      </c>
      <c r="B148" s="74" t="s">
        <v>615</v>
      </c>
      <c r="C148" s="51" t="s">
        <v>156</v>
      </c>
    </row>
    <row r="149" spans="1:3" ht="13">
      <c r="A149" s="62" t="s">
        <v>779</v>
      </c>
      <c r="B149" s="74" t="s">
        <v>616</v>
      </c>
      <c r="C149" s="51" t="s">
        <v>157</v>
      </c>
    </row>
    <row r="150" spans="1:3" ht="13.5" thickBot="1">
      <c r="A150" s="63" t="s">
        <v>779</v>
      </c>
      <c r="B150" s="75" t="s">
        <v>617</v>
      </c>
      <c r="C150" s="52" t="s">
        <v>158</v>
      </c>
    </row>
    <row r="151" spans="1:3" ht="13">
      <c r="A151" s="61" t="s">
        <v>780</v>
      </c>
      <c r="B151" s="73" t="s">
        <v>618</v>
      </c>
      <c r="C151" s="50" t="s">
        <v>159</v>
      </c>
    </row>
    <row r="152" spans="1:3" ht="13">
      <c r="A152" s="62" t="s">
        <v>780</v>
      </c>
      <c r="B152" s="74" t="s">
        <v>619</v>
      </c>
      <c r="C152" s="51" t="s">
        <v>160</v>
      </c>
    </row>
    <row r="153" spans="1:3" ht="13">
      <c r="A153" s="62" t="s">
        <v>780</v>
      </c>
      <c r="B153" s="74" t="s">
        <v>620</v>
      </c>
      <c r="C153" s="51" t="s">
        <v>161</v>
      </c>
    </row>
    <row r="154" spans="1:3" ht="13">
      <c r="A154" s="62" t="s">
        <v>780</v>
      </c>
      <c r="B154" s="74" t="s">
        <v>621</v>
      </c>
      <c r="C154" s="51" t="s">
        <v>162</v>
      </c>
    </row>
    <row r="155" spans="1:3" ht="13">
      <c r="A155" s="62" t="s">
        <v>780</v>
      </c>
      <c r="B155" s="74" t="s">
        <v>622</v>
      </c>
      <c r="C155" s="51" t="s">
        <v>163</v>
      </c>
    </row>
    <row r="156" spans="1:3" ht="13.5" thickBot="1">
      <c r="A156" s="63" t="s">
        <v>780</v>
      </c>
      <c r="B156" s="75" t="s">
        <v>623</v>
      </c>
      <c r="C156" s="52" t="s">
        <v>164</v>
      </c>
    </row>
    <row r="157" spans="1:3" ht="13">
      <c r="A157" s="61" t="s">
        <v>781</v>
      </c>
      <c r="B157" s="73" t="s">
        <v>624</v>
      </c>
      <c r="C157" s="50" t="s">
        <v>165</v>
      </c>
    </row>
    <row r="158" spans="1:3" ht="13">
      <c r="A158" s="62" t="s">
        <v>781</v>
      </c>
      <c r="B158" s="74" t="s">
        <v>625</v>
      </c>
      <c r="C158" s="51" t="s">
        <v>166</v>
      </c>
    </row>
    <row r="159" spans="1:3" ht="13">
      <c r="A159" s="62" t="s">
        <v>781</v>
      </c>
      <c r="B159" s="74" t="s">
        <v>626</v>
      </c>
      <c r="C159" s="51" t="s">
        <v>167</v>
      </c>
    </row>
    <row r="160" spans="1:3" ht="13.5" thickBot="1">
      <c r="A160" s="63" t="s">
        <v>781</v>
      </c>
      <c r="B160" s="75" t="s">
        <v>627</v>
      </c>
      <c r="C160" s="52" t="s">
        <v>168</v>
      </c>
    </row>
    <row r="161" spans="1:3" ht="13">
      <c r="A161" s="61" t="s">
        <v>782</v>
      </c>
      <c r="B161" s="73" t="s">
        <v>628</v>
      </c>
      <c r="C161" s="50" t="s">
        <v>169</v>
      </c>
    </row>
    <row r="162" spans="1:3" ht="13">
      <c r="A162" s="62" t="s">
        <v>782</v>
      </c>
      <c r="B162" s="74" t="s">
        <v>629</v>
      </c>
      <c r="C162" s="51" t="s">
        <v>170</v>
      </c>
    </row>
    <row r="163" spans="1:3" ht="13">
      <c r="A163" s="62" t="s">
        <v>782</v>
      </c>
      <c r="B163" s="74" t="s">
        <v>630</v>
      </c>
      <c r="C163" s="51" t="s">
        <v>171</v>
      </c>
    </row>
    <row r="164" spans="1:3" ht="13">
      <c r="A164" s="62" t="s">
        <v>782</v>
      </c>
      <c r="B164" s="74" t="s">
        <v>631</v>
      </c>
      <c r="C164" s="51" t="s">
        <v>172</v>
      </c>
    </row>
    <row r="165" spans="1:3" ht="13">
      <c r="A165" s="62" t="s">
        <v>782</v>
      </c>
      <c r="B165" s="74" t="s">
        <v>632</v>
      </c>
      <c r="C165" s="51" t="s">
        <v>173</v>
      </c>
    </row>
    <row r="166" spans="1:3" ht="13.5" thickBot="1">
      <c r="A166" s="63" t="s">
        <v>782</v>
      </c>
      <c r="B166" s="75" t="s">
        <v>633</v>
      </c>
      <c r="C166" s="52" t="s">
        <v>174</v>
      </c>
    </row>
    <row r="167" spans="1:3" ht="13">
      <c r="A167" s="61" t="s">
        <v>783</v>
      </c>
      <c r="B167" s="73" t="s">
        <v>634</v>
      </c>
      <c r="C167" s="50" t="s">
        <v>175</v>
      </c>
    </row>
    <row r="168" spans="1:3" ht="13">
      <c r="A168" s="62" t="s">
        <v>783</v>
      </c>
      <c r="B168" s="74" t="s">
        <v>635</v>
      </c>
      <c r="C168" s="51" t="s">
        <v>176</v>
      </c>
    </row>
    <row r="169" spans="1:3" ht="13">
      <c r="A169" s="62" t="s">
        <v>783</v>
      </c>
      <c r="B169" s="74" t="s">
        <v>636</v>
      </c>
      <c r="C169" s="51" t="s">
        <v>177</v>
      </c>
    </row>
    <row r="170" spans="1:3" ht="13.5" thickBot="1">
      <c r="A170" s="63" t="s">
        <v>783</v>
      </c>
      <c r="B170" s="75" t="s">
        <v>637</v>
      </c>
      <c r="C170" s="52" t="s">
        <v>178</v>
      </c>
    </row>
    <row r="171" spans="1:3" ht="13">
      <c r="A171" s="61" t="s">
        <v>784</v>
      </c>
      <c r="B171" s="73" t="s">
        <v>638</v>
      </c>
      <c r="C171" s="50" t="s">
        <v>179</v>
      </c>
    </row>
    <row r="172" spans="1:3" ht="13">
      <c r="A172" s="62" t="s">
        <v>784</v>
      </c>
      <c r="B172" s="74" t="s">
        <v>639</v>
      </c>
      <c r="C172" s="51" t="s">
        <v>180</v>
      </c>
    </row>
    <row r="173" spans="1:3" ht="13">
      <c r="A173" s="62" t="s">
        <v>784</v>
      </c>
      <c r="B173" s="74" t="s">
        <v>640</v>
      </c>
      <c r="C173" s="51" t="s">
        <v>181</v>
      </c>
    </row>
    <row r="174" spans="1:3" ht="13">
      <c r="A174" s="62" t="s">
        <v>784</v>
      </c>
      <c r="B174" s="74" t="s">
        <v>641</v>
      </c>
      <c r="C174" s="51" t="s">
        <v>182</v>
      </c>
    </row>
    <row r="175" spans="1:3" ht="13">
      <c r="A175" s="62" t="s">
        <v>784</v>
      </c>
      <c r="B175" s="74" t="s">
        <v>642</v>
      </c>
      <c r="C175" s="51" t="s">
        <v>183</v>
      </c>
    </row>
    <row r="176" spans="1:3" ht="13">
      <c r="A176" s="62" t="s">
        <v>784</v>
      </c>
      <c r="B176" s="74" t="s">
        <v>643</v>
      </c>
      <c r="C176" s="51" t="s">
        <v>184</v>
      </c>
    </row>
    <row r="177" spans="1:3" ht="13.5" thickBot="1">
      <c r="A177" s="63" t="s">
        <v>784</v>
      </c>
      <c r="B177" s="75" t="s">
        <v>644</v>
      </c>
      <c r="C177" s="52" t="s">
        <v>185</v>
      </c>
    </row>
    <row r="178" spans="1:3" ht="13">
      <c r="A178" s="61" t="s">
        <v>785</v>
      </c>
      <c r="B178" s="73" t="s">
        <v>645</v>
      </c>
      <c r="C178" s="50" t="s">
        <v>186</v>
      </c>
    </row>
    <row r="179" spans="1:3" ht="13">
      <c r="A179" s="62" t="s">
        <v>785</v>
      </c>
      <c r="B179" s="74" t="s">
        <v>646</v>
      </c>
      <c r="C179" s="51" t="s">
        <v>187</v>
      </c>
    </row>
    <row r="180" spans="1:3" ht="13">
      <c r="A180" s="62" t="s">
        <v>785</v>
      </c>
      <c r="B180" s="74" t="s">
        <v>647</v>
      </c>
      <c r="C180" s="51" t="s">
        <v>188</v>
      </c>
    </row>
    <row r="181" spans="1:3" ht="13">
      <c r="A181" s="62" t="s">
        <v>785</v>
      </c>
      <c r="B181" s="74" t="s">
        <v>648</v>
      </c>
      <c r="C181" s="51" t="s">
        <v>189</v>
      </c>
    </row>
    <row r="182" spans="1:3" ht="13">
      <c r="A182" s="62" t="s">
        <v>785</v>
      </c>
      <c r="B182" s="74" t="s">
        <v>649</v>
      </c>
      <c r="C182" s="51" t="s">
        <v>190</v>
      </c>
    </row>
    <row r="183" spans="1:3" ht="13.5" thickBot="1">
      <c r="A183" s="63" t="s">
        <v>785</v>
      </c>
      <c r="B183" s="75" t="s">
        <v>650</v>
      </c>
      <c r="C183" s="52" t="s">
        <v>191</v>
      </c>
    </row>
    <row r="184" spans="1:3" ht="13">
      <c r="A184" s="61" t="s">
        <v>786</v>
      </c>
      <c r="B184" s="73" t="s">
        <v>651</v>
      </c>
      <c r="C184" s="50" t="s">
        <v>192</v>
      </c>
    </row>
    <row r="185" spans="1:3" ht="13">
      <c r="A185" s="62" t="s">
        <v>786</v>
      </c>
      <c r="B185" s="74" t="s">
        <v>652</v>
      </c>
      <c r="C185" s="51" t="s">
        <v>193</v>
      </c>
    </row>
    <row r="186" spans="1:3" ht="13">
      <c r="A186" s="62" t="s">
        <v>786</v>
      </c>
      <c r="B186" s="74" t="s">
        <v>653</v>
      </c>
      <c r="C186" s="51" t="s">
        <v>194</v>
      </c>
    </row>
    <row r="187" spans="1:3" ht="13">
      <c r="A187" s="62" t="s">
        <v>786</v>
      </c>
      <c r="B187" s="74" t="s">
        <v>654</v>
      </c>
      <c r="C187" s="51" t="s">
        <v>195</v>
      </c>
    </row>
    <row r="188" spans="1:3" ht="13">
      <c r="A188" s="62" t="s">
        <v>786</v>
      </c>
      <c r="B188" s="74" t="s">
        <v>655</v>
      </c>
      <c r="C188" s="51" t="s">
        <v>196</v>
      </c>
    </row>
    <row r="189" spans="1:3" ht="13">
      <c r="A189" s="62" t="s">
        <v>786</v>
      </c>
      <c r="B189" s="74" t="s">
        <v>656</v>
      </c>
      <c r="C189" s="51" t="s">
        <v>197</v>
      </c>
    </row>
    <row r="190" spans="1:3" ht="13.5" thickBot="1">
      <c r="A190" s="63" t="s">
        <v>786</v>
      </c>
      <c r="B190" s="75" t="s">
        <v>657</v>
      </c>
      <c r="C190" s="52" t="s">
        <v>198</v>
      </c>
    </row>
    <row r="191" spans="1:3" ht="13">
      <c r="A191" s="61" t="s">
        <v>658</v>
      </c>
      <c r="B191" s="73" t="s">
        <v>658</v>
      </c>
      <c r="C191" s="50" t="s">
        <v>199</v>
      </c>
    </row>
    <row r="192" spans="1:3" ht="13.5" thickBot="1">
      <c r="A192" s="63" t="s">
        <v>658</v>
      </c>
      <c r="B192" s="75" t="s">
        <v>659</v>
      </c>
      <c r="C192" s="52" t="s">
        <v>200</v>
      </c>
    </row>
    <row r="193" spans="1:3" ht="13">
      <c r="A193" s="61" t="s">
        <v>787</v>
      </c>
      <c r="B193" s="73" t="s">
        <v>660</v>
      </c>
      <c r="C193" s="50" t="s">
        <v>201</v>
      </c>
    </row>
    <row r="194" spans="1:3" ht="13">
      <c r="A194" s="62" t="s">
        <v>787</v>
      </c>
      <c r="B194" s="74" t="s">
        <v>661</v>
      </c>
      <c r="C194" s="51" t="s">
        <v>202</v>
      </c>
    </row>
    <row r="195" spans="1:3" ht="13">
      <c r="A195" s="62" t="s">
        <v>787</v>
      </c>
      <c r="B195" s="74" t="s">
        <v>662</v>
      </c>
      <c r="C195" s="51" t="s">
        <v>203</v>
      </c>
    </row>
    <row r="196" spans="1:3" ht="13">
      <c r="A196" s="62" t="s">
        <v>787</v>
      </c>
      <c r="B196" s="74" t="s">
        <v>663</v>
      </c>
      <c r="C196" s="51" t="s">
        <v>204</v>
      </c>
    </row>
    <row r="197" spans="1:3" ht="13.5" thickBot="1">
      <c r="A197" s="63" t="s">
        <v>787</v>
      </c>
      <c r="B197" s="75" t="s">
        <v>664</v>
      </c>
      <c r="C197" s="52" t="s">
        <v>205</v>
      </c>
    </row>
    <row r="198" spans="1:3" ht="13">
      <c r="A198" s="61" t="s">
        <v>788</v>
      </c>
      <c r="B198" s="73" t="s">
        <v>665</v>
      </c>
      <c r="C198" s="50" t="s">
        <v>206</v>
      </c>
    </row>
    <row r="199" spans="1:3" ht="13">
      <c r="A199" s="62" t="s">
        <v>788</v>
      </c>
      <c r="B199" s="74" t="s">
        <v>666</v>
      </c>
      <c r="C199" s="51" t="s">
        <v>207</v>
      </c>
    </row>
    <row r="200" spans="1:3" ht="13">
      <c r="A200" s="62" t="s">
        <v>788</v>
      </c>
      <c r="B200" s="74" t="s">
        <v>667</v>
      </c>
      <c r="C200" s="51" t="s">
        <v>208</v>
      </c>
    </row>
    <row r="201" spans="1:3" ht="13">
      <c r="A201" s="62" t="s">
        <v>788</v>
      </c>
      <c r="B201" s="74" t="s">
        <v>668</v>
      </c>
      <c r="C201" s="51" t="s">
        <v>209</v>
      </c>
    </row>
    <row r="202" spans="1:3" ht="13.5" thickBot="1">
      <c r="A202" s="63" t="s">
        <v>788</v>
      </c>
      <c r="B202" s="75" t="s">
        <v>669</v>
      </c>
      <c r="C202" s="52" t="s">
        <v>210</v>
      </c>
    </row>
    <row r="203" spans="1:3" ht="13">
      <c r="A203" s="61" t="s">
        <v>789</v>
      </c>
      <c r="B203" s="73" t="s">
        <v>670</v>
      </c>
      <c r="C203" s="50" t="s">
        <v>211</v>
      </c>
    </row>
    <row r="204" spans="1:3" ht="13.5" thickBot="1">
      <c r="A204" s="63" t="s">
        <v>789</v>
      </c>
      <c r="B204" s="75" t="s">
        <v>671</v>
      </c>
      <c r="C204" s="52" t="s">
        <v>212</v>
      </c>
    </row>
    <row r="205" spans="1:3" ht="13">
      <c r="A205" s="61" t="s">
        <v>790</v>
      </c>
      <c r="B205" s="73" t="s">
        <v>672</v>
      </c>
      <c r="C205" s="50" t="s">
        <v>213</v>
      </c>
    </row>
    <row r="206" spans="1:3" ht="13.5" thickBot="1">
      <c r="A206" s="63" t="s">
        <v>790</v>
      </c>
      <c r="B206" s="75" t="s">
        <v>673</v>
      </c>
      <c r="C206" s="52" t="s">
        <v>214</v>
      </c>
    </row>
    <row r="207" spans="1:3" ht="13.5" thickBot="1">
      <c r="A207" s="64" t="s">
        <v>674</v>
      </c>
      <c r="B207" s="76" t="s">
        <v>674</v>
      </c>
      <c r="C207" s="53" t="s">
        <v>215</v>
      </c>
    </row>
    <row r="208" spans="1:3" ht="13">
      <c r="A208" s="61" t="s">
        <v>791</v>
      </c>
      <c r="B208" s="73" t="s">
        <v>675</v>
      </c>
      <c r="C208" s="50" t="s">
        <v>216</v>
      </c>
    </row>
    <row r="209" spans="1:3" ht="13">
      <c r="A209" s="62" t="s">
        <v>791</v>
      </c>
      <c r="B209" s="74" t="s">
        <v>676</v>
      </c>
      <c r="C209" s="51" t="s">
        <v>217</v>
      </c>
    </row>
    <row r="210" spans="1:3" ht="13.5" thickBot="1">
      <c r="A210" s="63" t="s">
        <v>791</v>
      </c>
      <c r="B210" s="75" t="s">
        <v>677</v>
      </c>
      <c r="C210" s="52" t="s">
        <v>218</v>
      </c>
    </row>
    <row r="211" spans="1:3" ht="13">
      <c r="A211" s="61" t="s">
        <v>792</v>
      </c>
      <c r="B211" s="73" t="s">
        <v>678</v>
      </c>
      <c r="C211" s="50" t="s">
        <v>219</v>
      </c>
    </row>
    <row r="212" spans="1:3" ht="13">
      <c r="A212" s="62" t="s">
        <v>792</v>
      </c>
      <c r="B212" s="74" t="s">
        <v>679</v>
      </c>
      <c r="C212" s="51" t="s">
        <v>220</v>
      </c>
    </row>
    <row r="213" spans="1:3" ht="13">
      <c r="A213" s="62" t="s">
        <v>792</v>
      </c>
      <c r="B213" s="74" t="s">
        <v>680</v>
      </c>
      <c r="C213" s="51" t="s">
        <v>221</v>
      </c>
    </row>
    <row r="214" spans="1:3" ht="13">
      <c r="A214" s="62" t="s">
        <v>792</v>
      </c>
      <c r="B214" s="74" t="s">
        <v>681</v>
      </c>
      <c r="C214" s="51" t="s">
        <v>222</v>
      </c>
    </row>
    <row r="215" spans="1:3" ht="13.5" thickBot="1">
      <c r="A215" s="63" t="s">
        <v>792</v>
      </c>
      <c r="B215" s="75" t="s">
        <v>682</v>
      </c>
      <c r="C215" s="52" t="s">
        <v>223</v>
      </c>
    </row>
    <row r="216" spans="1:3" ht="13">
      <c r="A216" s="61" t="s">
        <v>793</v>
      </c>
      <c r="B216" s="73" t="s">
        <v>683</v>
      </c>
      <c r="C216" s="50" t="s">
        <v>224</v>
      </c>
    </row>
    <row r="217" spans="1:3" ht="13.5" thickBot="1">
      <c r="A217" s="63" t="s">
        <v>793</v>
      </c>
      <c r="B217" s="75" t="s">
        <v>684</v>
      </c>
      <c r="C217" s="52" t="s">
        <v>225</v>
      </c>
    </row>
    <row r="218" spans="1:3" ht="13">
      <c r="A218" s="61" t="s">
        <v>794</v>
      </c>
      <c r="B218" s="73" t="s">
        <v>685</v>
      </c>
      <c r="C218" s="50" t="s">
        <v>226</v>
      </c>
    </row>
    <row r="219" spans="1:3" ht="13">
      <c r="A219" s="62" t="s">
        <v>794</v>
      </c>
      <c r="B219" s="74" t="s">
        <v>686</v>
      </c>
      <c r="C219" s="51" t="s">
        <v>227</v>
      </c>
    </row>
    <row r="220" spans="1:3" ht="13">
      <c r="A220" s="62" t="s">
        <v>794</v>
      </c>
      <c r="B220" s="74" t="s">
        <v>687</v>
      </c>
      <c r="C220" s="51" t="s">
        <v>228</v>
      </c>
    </row>
    <row r="221" spans="1:3" ht="13">
      <c r="A221" s="62" t="s">
        <v>794</v>
      </c>
      <c r="B221" s="74" t="s">
        <v>688</v>
      </c>
      <c r="C221" s="51" t="s">
        <v>229</v>
      </c>
    </row>
    <row r="222" spans="1:3" ht="13">
      <c r="A222" s="62" t="s">
        <v>794</v>
      </c>
      <c r="B222" s="74" t="s">
        <v>689</v>
      </c>
      <c r="C222" s="51" t="s">
        <v>230</v>
      </c>
    </row>
    <row r="223" spans="1:3" ht="13.5" thickBot="1">
      <c r="A223" s="63" t="s">
        <v>794</v>
      </c>
      <c r="B223" s="75" t="s">
        <v>690</v>
      </c>
      <c r="C223" s="52" t="s">
        <v>231</v>
      </c>
    </row>
    <row r="224" spans="1:3" ht="13">
      <c r="A224" s="61" t="s">
        <v>795</v>
      </c>
      <c r="B224" s="73" t="s">
        <v>691</v>
      </c>
      <c r="C224" s="50" t="s">
        <v>232</v>
      </c>
    </row>
    <row r="225" spans="1:3" ht="13">
      <c r="A225" s="62" t="s">
        <v>795</v>
      </c>
      <c r="B225" s="74" t="s">
        <v>692</v>
      </c>
      <c r="C225" s="51" t="s">
        <v>233</v>
      </c>
    </row>
    <row r="226" spans="1:3" ht="13">
      <c r="A226" s="62" t="s">
        <v>795</v>
      </c>
      <c r="B226" s="74" t="s">
        <v>693</v>
      </c>
      <c r="C226" s="51" t="s">
        <v>234</v>
      </c>
    </row>
    <row r="227" spans="1:3" ht="13">
      <c r="A227" s="62" t="s">
        <v>795</v>
      </c>
      <c r="B227" s="74" t="s">
        <v>694</v>
      </c>
      <c r="C227" s="51" t="s">
        <v>235</v>
      </c>
    </row>
    <row r="228" spans="1:3" ht="13">
      <c r="A228" s="62" t="s">
        <v>795</v>
      </c>
      <c r="B228" s="74" t="s">
        <v>695</v>
      </c>
      <c r="C228" s="51" t="s">
        <v>236</v>
      </c>
    </row>
    <row r="229" spans="1:3" ht="13">
      <c r="A229" s="62" t="s">
        <v>795</v>
      </c>
      <c r="B229" s="74" t="s">
        <v>696</v>
      </c>
      <c r="C229" s="51" t="s">
        <v>237</v>
      </c>
    </row>
    <row r="230" spans="1:3" ht="13">
      <c r="A230" s="62" t="s">
        <v>795</v>
      </c>
      <c r="B230" s="74" t="s">
        <v>697</v>
      </c>
      <c r="C230" s="51" t="s">
        <v>238</v>
      </c>
    </row>
    <row r="231" spans="1:3" ht="13">
      <c r="A231" s="62" t="s">
        <v>795</v>
      </c>
      <c r="B231" s="74" t="s">
        <v>698</v>
      </c>
      <c r="C231" s="51" t="s">
        <v>239</v>
      </c>
    </row>
    <row r="232" spans="1:3" ht="13">
      <c r="A232" s="62" t="s">
        <v>795</v>
      </c>
      <c r="B232" s="74" t="s">
        <v>699</v>
      </c>
      <c r="C232" s="51" t="s">
        <v>240</v>
      </c>
    </row>
    <row r="233" spans="1:3" ht="13">
      <c r="A233" s="62" t="s">
        <v>795</v>
      </c>
      <c r="B233" s="74" t="s">
        <v>700</v>
      </c>
      <c r="C233" s="51" t="s">
        <v>241</v>
      </c>
    </row>
    <row r="234" spans="1:3" ht="13">
      <c r="A234" s="62" t="s">
        <v>795</v>
      </c>
      <c r="B234" s="74" t="s">
        <v>701</v>
      </c>
      <c r="C234" s="51" t="s">
        <v>242</v>
      </c>
    </row>
    <row r="235" spans="1:3" ht="13">
      <c r="A235" s="62" t="s">
        <v>795</v>
      </c>
      <c r="B235" s="74" t="s">
        <v>702</v>
      </c>
      <c r="C235" s="51" t="s">
        <v>243</v>
      </c>
    </row>
    <row r="236" spans="1:3" ht="13.5" thickBot="1">
      <c r="A236" s="63" t="s">
        <v>795</v>
      </c>
      <c r="B236" s="75" t="s">
        <v>703</v>
      </c>
      <c r="C236" s="52" t="s">
        <v>244</v>
      </c>
    </row>
    <row r="237" spans="1:3" ht="13">
      <c r="A237" s="61" t="s">
        <v>796</v>
      </c>
      <c r="B237" s="73" t="s">
        <v>704</v>
      </c>
      <c r="C237" s="50" t="s">
        <v>245</v>
      </c>
    </row>
    <row r="238" spans="1:3" ht="13">
      <c r="A238" s="62" t="s">
        <v>796</v>
      </c>
      <c r="B238" s="74" t="s">
        <v>705</v>
      </c>
      <c r="C238" s="51" t="s">
        <v>246</v>
      </c>
    </row>
    <row r="239" spans="1:3" ht="13.5" thickBot="1">
      <c r="A239" s="63" t="s">
        <v>796</v>
      </c>
      <c r="B239" s="75" t="s">
        <v>706</v>
      </c>
      <c r="C239" s="52" t="s">
        <v>247</v>
      </c>
    </row>
    <row r="240" spans="1:3" ht="13">
      <c r="A240" s="61" t="s">
        <v>797</v>
      </c>
      <c r="B240" s="73" t="s">
        <v>707</v>
      </c>
      <c r="C240" s="50" t="s">
        <v>248</v>
      </c>
    </row>
    <row r="241" spans="1:3" ht="13">
      <c r="A241" s="62" t="s">
        <v>797</v>
      </c>
      <c r="B241" s="74" t="s">
        <v>708</v>
      </c>
      <c r="C241" s="51" t="s">
        <v>249</v>
      </c>
    </row>
    <row r="242" spans="1:3" ht="13.5" thickBot="1">
      <c r="A242" s="65" t="s">
        <v>797</v>
      </c>
      <c r="B242" s="75" t="s">
        <v>709</v>
      </c>
      <c r="C242" s="52" t="s">
        <v>250</v>
      </c>
    </row>
    <row r="243" spans="1:3" ht="13">
      <c r="A243" s="61" t="s">
        <v>798</v>
      </c>
      <c r="B243" s="73" t="s">
        <v>710</v>
      </c>
      <c r="C243" s="50" t="s">
        <v>251</v>
      </c>
    </row>
    <row r="244" spans="1:3" ht="13">
      <c r="A244" s="62" t="s">
        <v>798</v>
      </c>
      <c r="B244" s="74" t="s">
        <v>711</v>
      </c>
      <c r="C244" s="51" t="s">
        <v>252</v>
      </c>
    </row>
    <row r="245" spans="1:3" ht="13">
      <c r="A245" s="62" t="s">
        <v>798</v>
      </c>
      <c r="B245" s="74" t="s">
        <v>712</v>
      </c>
      <c r="C245" s="51" t="s">
        <v>253</v>
      </c>
    </row>
    <row r="246" spans="1:3" ht="13">
      <c r="A246" s="62" t="s">
        <v>798</v>
      </c>
      <c r="B246" s="74" t="s">
        <v>713</v>
      </c>
      <c r="C246" s="51" t="s">
        <v>254</v>
      </c>
    </row>
    <row r="247" spans="1:3" ht="13">
      <c r="A247" s="62" t="s">
        <v>798</v>
      </c>
      <c r="B247" s="74" t="s">
        <v>714</v>
      </c>
      <c r="C247" s="51" t="s">
        <v>255</v>
      </c>
    </row>
    <row r="248" spans="1:3" ht="13">
      <c r="A248" s="62" t="s">
        <v>798</v>
      </c>
      <c r="B248" s="74" t="s">
        <v>715</v>
      </c>
      <c r="C248" s="51" t="s">
        <v>256</v>
      </c>
    </row>
    <row r="249" spans="1:3" ht="13">
      <c r="A249" s="62" t="s">
        <v>798</v>
      </c>
      <c r="B249" s="74" t="s">
        <v>716</v>
      </c>
      <c r="C249" s="51" t="s">
        <v>257</v>
      </c>
    </row>
    <row r="250" spans="1:3" ht="13">
      <c r="A250" s="62" t="s">
        <v>798</v>
      </c>
      <c r="B250" s="74" t="s">
        <v>717</v>
      </c>
      <c r="C250" s="51" t="s">
        <v>258</v>
      </c>
    </row>
    <row r="251" spans="1:3" ht="13">
      <c r="A251" s="62" t="s">
        <v>798</v>
      </c>
      <c r="B251" s="74" t="s">
        <v>718</v>
      </c>
      <c r="C251" s="51" t="s">
        <v>259</v>
      </c>
    </row>
    <row r="252" spans="1:3" ht="13">
      <c r="A252" s="62" t="s">
        <v>798</v>
      </c>
      <c r="B252" s="74" t="s">
        <v>719</v>
      </c>
      <c r="C252" s="51" t="s">
        <v>260</v>
      </c>
    </row>
    <row r="253" spans="1:3" ht="13">
      <c r="A253" s="62" t="s">
        <v>798</v>
      </c>
      <c r="B253" s="74" t="s">
        <v>720</v>
      </c>
      <c r="C253" s="51" t="s">
        <v>261</v>
      </c>
    </row>
    <row r="254" spans="1:3" ht="13">
      <c r="A254" s="62" t="s">
        <v>798</v>
      </c>
      <c r="B254" s="74" t="s">
        <v>721</v>
      </c>
      <c r="C254" s="51" t="s">
        <v>262</v>
      </c>
    </row>
    <row r="255" spans="1:3" ht="13">
      <c r="A255" s="62" t="s">
        <v>798</v>
      </c>
      <c r="B255" s="74" t="s">
        <v>722</v>
      </c>
      <c r="C255" s="51" t="s">
        <v>263</v>
      </c>
    </row>
    <row r="256" spans="1:3" ht="13">
      <c r="A256" s="62" t="s">
        <v>798</v>
      </c>
      <c r="B256" s="74" t="s">
        <v>723</v>
      </c>
      <c r="C256" s="51" t="s">
        <v>264</v>
      </c>
    </row>
    <row r="257" spans="1:3" ht="13.5" thickBot="1">
      <c r="A257" s="63" t="s">
        <v>798</v>
      </c>
      <c r="B257" s="75" t="s">
        <v>724</v>
      </c>
      <c r="C257" s="52" t="s">
        <v>265</v>
      </c>
    </row>
    <row r="258" spans="1:3" ht="13">
      <c r="A258" s="61" t="s">
        <v>799</v>
      </c>
      <c r="B258" s="73" t="s">
        <v>725</v>
      </c>
      <c r="C258" s="50" t="s">
        <v>266</v>
      </c>
    </row>
    <row r="259" spans="1:3" ht="13">
      <c r="A259" s="62" t="s">
        <v>799</v>
      </c>
      <c r="B259" s="74" t="s">
        <v>726</v>
      </c>
      <c r="C259" s="51" t="s">
        <v>267</v>
      </c>
    </row>
    <row r="260" spans="1:3" ht="13">
      <c r="A260" s="62" t="s">
        <v>799</v>
      </c>
      <c r="B260" s="74" t="s">
        <v>727</v>
      </c>
      <c r="C260" s="51" t="s">
        <v>268</v>
      </c>
    </row>
    <row r="261" spans="1:3" ht="13">
      <c r="A261" s="62" t="s">
        <v>799</v>
      </c>
      <c r="B261" s="74" t="s">
        <v>728</v>
      </c>
      <c r="C261" s="51" t="s">
        <v>269</v>
      </c>
    </row>
    <row r="262" spans="1:3" ht="13">
      <c r="A262" s="62" t="s">
        <v>799</v>
      </c>
      <c r="B262" s="74" t="s">
        <v>729</v>
      </c>
      <c r="C262" s="51" t="s">
        <v>270</v>
      </c>
    </row>
    <row r="263" spans="1:3" ht="13">
      <c r="A263" s="62" t="s">
        <v>799</v>
      </c>
      <c r="B263" s="74" t="s">
        <v>730</v>
      </c>
      <c r="C263" s="51" t="s">
        <v>271</v>
      </c>
    </row>
    <row r="264" spans="1:3" ht="13">
      <c r="A264" s="62" t="s">
        <v>799</v>
      </c>
      <c r="B264" s="74" t="s">
        <v>731</v>
      </c>
      <c r="C264" s="51" t="s">
        <v>272</v>
      </c>
    </row>
    <row r="265" spans="1:3" ht="13">
      <c r="A265" s="62" t="s">
        <v>799</v>
      </c>
      <c r="B265" s="74" t="s">
        <v>732</v>
      </c>
      <c r="C265" s="51" t="s">
        <v>273</v>
      </c>
    </row>
    <row r="266" spans="1:3" ht="13">
      <c r="A266" s="62" t="s">
        <v>799</v>
      </c>
      <c r="B266" s="74" t="s">
        <v>733</v>
      </c>
      <c r="C266" s="51" t="s">
        <v>274</v>
      </c>
    </row>
    <row r="267" spans="1:3" ht="13">
      <c r="A267" s="62" t="s">
        <v>799</v>
      </c>
      <c r="B267" s="74" t="s">
        <v>734</v>
      </c>
      <c r="C267" s="51" t="s">
        <v>275</v>
      </c>
    </row>
    <row r="268" spans="1:3" ht="13">
      <c r="A268" s="62" t="s">
        <v>799</v>
      </c>
      <c r="B268" s="74" t="s">
        <v>735</v>
      </c>
      <c r="C268" s="51" t="s">
        <v>276</v>
      </c>
    </row>
    <row r="269" spans="1:3" ht="13">
      <c r="A269" s="62" t="s">
        <v>799</v>
      </c>
      <c r="B269" s="74" t="s">
        <v>736</v>
      </c>
      <c r="C269" s="51" t="s">
        <v>277</v>
      </c>
    </row>
    <row r="270" spans="1:3" ht="13.5" thickBot="1">
      <c r="A270" s="63" t="s">
        <v>799</v>
      </c>
      <c r="B270" s="75" t="s">
        <v>737</v>
      </c>
      <c r="C270" s="52" t="s">
        <v>278</v>
      </c>
    </row>
    <row r="271" spans="1:3" ht="13">
      <c r="A271" s="61" t="s">
        <v>800</v>
      </c>
      <c r="B271" s="73" t="s">
        <v>738</v>
      </c>
      <c r="C271" s="50" t="s">
        <v>279</v>
      </c>
    </row>
    <row r="272" spans="1:3" ht="13">
      <c r="A272" s="62" t="s">
        <v>800</v>
      </c>
      <c r="B272" s="74" t="s">
        <v>739</v>
      </c>
      <c r="C272" s="51" t="s">
        <v>280</v>
      </c>
    </row>
    <row r="273" spans="1:3" ht="13">
      <c r="A273" s="62" t="s">
        <v>800</v>
      </c>
      <c r="B273" s="74" t="s">
        <v>740</v>
      </c>
      <c r="C273" s="51" t="s">
        <v>281</v>
      </c>
    </row>
    <row r="274" spans="1:3" ht="13">
      <c r="A274" s="62" t="s">
        <v>800</v>
      </c>
      <c r="B274" s="74" t="s">
        <v>741</v>
      </c>
      <c r="C274" s="51" t="s">
        <v>282</v>
      </c>
    </row>
    <row r="275" spans="1:3" ht="13">
      <c r="A275" s="62" t="s">
        <v>800</v>
      </c>
      <c r="B275" s="74" t="s">
        <v>742</v>
      </c>
      <c r="C275" s="51" t="s">
        <v>283</v>
      </c>
    </row>
    <row r="276" spans="1:3" ht="13">
      <c r="A276" s="62" t="s">
        <v>800</v>
      </c>
      <c r="B276" s="74" t="s">
        <v>743</v>
      </c>
      <c r="C276" s="51" t="s">
        <v>284</v>
      </c>
    </row>
    <row r="277" spans="1:3" ht="13">
      <c r="A277" s="62" t="s">
        <v>800</v>
      </c>
      <c r="B277" s="74" t="s">
        <v>744</v>
      </c>
      <c r="C277" s="51" t="s">
        <v>285</v>
      </c>
    </row>
    <row r="278" spans="1:3" ht="13">
      <c r="A278" s="62" t="s">
        <v>800</v>
      </c>
      <c r="B278" s="74" t="s">
        <v>745</v>
      </c>
      <c r="C278" s="51" t="s">
        <v>286</v>
      </c>
    </row>
    <row r="279" spans="1:3" ht="13.5" thickBot="1">
      <c r="A279" s="63" t="s">
        <v>800</v>
      </c>
      <c r="B279" s="75" t="s">
        <v>746</v>
      </c>
      <c r="C279" s="52" t="s">
        <v>287</v>
      </c>
    </row>
    <row r="280" spans="1:3" ht="13">
      <c r="A280" s="61" t="s">
        <v>801</v>
      </c>
      <c r="B280" s="73" t="s">
        <v>747</v>
      </c>
      <c r="C280" s="50" t="s">
        <v>288</v>
      </c>
    </row>
    <row r="281" spans="1:3" ht="13">
      <c r="A281" s="62" t="s">
        <v>801</v>
      </c>
      <c r="B281" s="74" t="s">
        <v>748</v>
      </c>
      <c r="C281" s="51" t="s">
        <v>289</v>
      </c>
    </row>
    <row r="282" spans="1:3" ht="13.5" thickBot="1">
      <c r="A282" s="63" t="s">
        <v>801</v>
      </c>
      <c r="B282" s="75" t="s">
        <v>749</v>
      </c>
      <c r="C282" s="52" t="s">
        <v>290</v>
      </c>
    </row>
    <row r="283" spans="1:3" ht="13">
      <c r="A283" s="68" t="s">
        <v>833</v>
      </c>
      <c r="B283" s="82" t="s">
        <v>834</v>
      </c>
      <c r="C283" s="50" t="s">
        <v>291</v>
      </c>
    </row>
    <row r="284" spans="1:3" ht="13">
      <c r="A284" s="69" t="s">
        <v>833</v>
      </c>
      <c r="B284" s="83" t="s">
        <v>835</v>
      </c>
      <c r="C284" s="59" t="s">
        <v>292</v>
      </c>
    </row>
    <row r="285" spans="1:3" ht="13">
      <c r="A285" s="69" t="s">
        <v>833</v>
      </c>
      <c r="B285" s="83" t="s">
        <v>836</v>
      </c>
      <c r="C285" s="51" t="s">
        <v>293</v>
      </c>
    </row>
    <row r="286" spans="1:3" ht="13.5" thickBot="1">
      <c r="A286" s="70" t="s">
        <v>833</v>
      </c>
      <c r="B286" s="84" t="s">
        <v>837</v>
      </c>
      <c r="C286" s="52" t="s">
        <v>294</v>
      </c>
    </row>
  </sheetData>
  <customSheetViews>
    <customSheetView guid="{D0E28751-E0EC-4A59-868F-165AD7EE0844}" hiddenRows="1">
      <pane ySplit="3" topLeftCell="A5" activePane="bottomLeft" state="frozen"/>
      <selection pane="bottomLeft" activeCell="B5" sqref="B5"/>
      <pageMargins left="0.75" right="0.75" top="1" bottom="1" header="0.5" footer="0.5"/>
      <pageSetup paperSize="9" orientation="portrait" r:id="rId1"/>
      <headerFooter alignWithMargins="0">
        <oddHeader>&amp;A</oddHeader>
        <oddFooter>Page &amp;P</oddFooter>
      </headerFooter>
    </customSheetView>
    <customSheetView guid="{8E20F359-6C44-406F-8DA6-30A60C6C67F3}" hiddenRows="1" state="hidden">
      <pane ySplit="3" topLeftCell="A5" activePane="bottomLeft" state="frozen"/>
      <selection pane="bottomLeft" activeCell="R63" sqref="R63"/>
      <pageMargins left="0.75" right="0.75" top="1" bottom="1" header="0.5" footer="0.5"/>
      <pageSetup paperSize="9" orientation="portrait" r:id="rId2"/>
      <headerFooter alignWithMargins="0">
        <oddHeader>&amp;A</oddHeader>
        <oddFooter>Page &amp;P</oddFooter>
      </headerFooter>
    </customSheetView>
  </customSheetViews>
  <phoneticPr fontId="18"/>
  <pageMargins left="0.75" right="0.75" top="1" bottom="1" header="0.5" footer="0.5"/>
  <pageSetup paperSize="9" orientation="portrait" r:id="rId3"/>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55"/>
  <sheetViews>
    <sheetView topLeftCell="A4" workbookViewId="0">
      <selection activeCell="R63" sqref="R63"/>
    </sheetView>
  </sheetViews>
  <sheetFormatPr defaultColWidth="9" defaultRowHeight="13"/>
  <cols>
    <col min="1" max="1" width="59.33203125" style="21" bestFit="1" customWidth="1"/>
    <col min="2" max="16384" width="9" style="21"/>
  </cols>
  <sheetData>
    <row r="1" spans="1:1" ht="20.5">
      <c r="A1" s="85" t="s">
        <v>925</v>
      </c>
    </row>
    <row r="2" spans="1:1" ht="19.5">
      <c r="A2" s="91" t="s">
        <v>829</v>
      </c>
    </row>
    <row r="3" spans="1:1" hidden="1">
      <c r="A3" s="86" t="s">
        <v>450</v>
      </c>
    </row>
    <row r="4" spans="1:1">
      <c r="A4" s="87" t="s">
        <v>892</v>
      </c>
    </row>
    <row r="5" spans="1:1">
      <c r="A5" s="87" t="s">
        <v>893</v>
      </c>
    </row>
    <row r="6" spans="1:1">
      <c r="A6" s="87" t="s">
        <v>894</v>
      </c>
    </row>
    <row r="7" spans="1:1">
      <c r="A7" s="87" t="s">
        <v>895</v>
      </c>
    </row>
    <row r="8" spans="1:1">
      <c r="A8" s="87" t="s">
        <v>896</v>
      </c>
    </row>
    <row r="9" spans="1:1">
      <c r="A9" s="87" t="s">
        <v>897</v>
      </c>
    </row>
    <row r="10" spans="1:1">
      <c r="A10" s="87" t="s">
        <v>898</v>
      </c>
    </row>
    <row r="11" spans="1:1">
      <c r="A11" s="87" t="s">
        <v>899</v>
      </c>
    </row>
    <row r="12" spans="1:1">
      <c r="A12" s="87" t="s">
        <v>900</v>
      </c>
    </row>
    <row r="13" spans="1:1">
      <c r="A13" s="87" t="s">
        <v>901</v>
      </c>
    </row>
    <row r="14" spans="1:1">
      <c r="A14" s="87" t="s">
        <v>902</v>
      </c>
    </row>
    <row r="15" spans="1:1">
      <c r="A15" s="87" t="s">
        <v>903</v>
      </c>
    </row>
    <row r="16" spans="1:1">
      <c r="A16" s="87" t="s">
        <v>904</v>
      </c>
    </row>
    <row r="17" spans="1:1">
      <c r="A17" s="87" t="s">
        <v>905</v>
      </c>
    </row>
    <row r="18" spans="1:1">
      <c r="A18" s="87" t="s">
        <v>906</v>
      </c>
    </row>
    <row r="19" spans="1:1">
      <c r="A19" s="87" t="s">
        <v>907</v>
      </c>
    </row>
    <row r="20" spans="1:1">
      <c r="A20" s="87" t="s">
        <v>908</v>
      </c>
    </row>
    <row r="21" spans="1:1">
      <c r="A21" s="87" t="s">
        <v>909</v>
      </c>
    </row>
    <row r="22" spans="1:1">
      <c r="A22" s="87" t="s">
        <v>910</v>
      </c>
    </row>
    <row r="23" spans="1:1">
      <c r="A23" s="87" t="s">
        <v>911</v>
      </c>
    </row>
    <row r="24" spans="1:1">
      <c r="A24" s="87" t="s">
        <v>912</v>
      </c>
    </row>
    <row r="25" spans="1:1">
      <c r="A25" s="87" t="s">
        <v>913</v>
      </c>
    </row>
    <row r="26" spans="1:1">
      <c r="A26" s="87" t="s">
        <v>914</v>
      </c>
    </row>
    <row r="27" spans="1:1">
      <c r="A27" s="87" t="s">
        <v>898</v>
      </c>
    </row>
    <row r="28" spans="1:1">
      <c r="A28" s="87" t="s">
        <v>915</v>
      </c>
    </row>
    <row r="29" spans="1:1">
      <c r="A29" s="87" t="s">
        <v>900</v>
      </c>
    </row>
    <row r="30" spans="1:1">
      <c r="A30" s="87" t="s">
        <v>901</v>
      </c>
    </row>
    <row r="31" spans="1:1">
      <c r="A31" s="87" t="s">
        <v>902</v>
      </c>
    </row>
    <row r="32" spans="1:1">
      <c r="A32" s="87" t="s">
        <v>903</v>
      </c>
    </row>
    <row r="33" spans="1:1">
      <c r="A33" s="87" t="s">
        <v>904</v>
      </c>
    </row>
    <row r="34" spans="1:1">
      <c r="A34" s="87" t="s">
        <v>905</v>
      </c>
    </row>
    <row r="35" spans="1:1">
      <c r="A35" s="87" t="s">
        <v>906</v>
      </c>
    </row>
    <row r="36" spans="1:1">
      <c r="A36" s="87" t="s">
        <v>907</v>
      </c>
    </row>
    <row r="37" spans="1:1">
      <c r="A37" s="87" t="s">
        <v>908</v>
      </c>
    </row>
    <row r="38" spans="1:1">
      <c r="A38" s="87" t="s">
        <v>909</v>
      </c>
    </row>
    <row r="39" spans="1:1">
      <c r="A39" s="87" t="s">
        <v>910</v>
      </c>
    </row>
    <row r="40" spans="1:1">
      <c r="A40" s="87" t="s">
        <v>911</v>
      </c>
    </row>
    <row r="41" spans="1:1">
      <c r="A41" s="87" t="s">
        <v>912</v>
      </c>
    </row>
    <row r="42" spans="1:1">
      <c r="A42" s="87" t="s">
        <v>913</v>
      </c>
    </row>
    <row r="43" spans="1:1">
      <c r="A43" s="87" t="s">
        <v>914</v>
      </c>
    </row>
    <row r="44" spans="1:1">
      <c r="A44" s="87" t="s">
        <v>916</v>
      </c>
    </row>
    <row r="45" spans="1:1">
      <c r="A45" s="87" t="s">
        <v>917</v>
      </c>
    </row>
    <row r="46" spans="1:1">
      <c r="A46" s="87" t="s">
        <v>918</v>
      </c>
    </row>
    <row r="47" spans="1:1">
      <c r="A47" s="87" t="s">
        <v>919</v>
      </c>
    </row>
    <row r="48" spans="1:1">
      <c r="A48" s="87" t="s">
        <v>918</v>
      </c>
    </row>
    <row r="49" spans="1:1">
      <c r="A49" s="87" t="s">
        <v>920</v>
      </c>
    </row>
    <row r="50" spans="1:1">
      <c r="A50" s="87" t="s">
        <v>917</v>
      </c>
    </row>
    <row r="51" spans="1:1">
      <c r="A51" s="87" t="s">
        <v>921</v>
      </c>
    </row>
    <row r="52" spans="1:1">
      <c r="A52" s="87" t="s">
        <v>922</v>
      </c>
    </row>
    <row r="53" spans="1:1">
      <c r="A53" s="87" t="s">
        <v>923</v>
      </c>
    </row>
    <row r="54" spans="1:1" ht="13.5">
      <c r="A54" s="87" t="s">
        <v>926</v>
      </c>
    </row>
    <row r="55" spans="1:1">
      <c r="A55" s="87" t="s">
        <v>924</v>
      </c>
    </row>
  </sheetData>
  <customSheetViews>
    <customSheetView guid="{D0E28751-E0EC-4A59-868F-165AD7EE0844}" hiddenRows="1" topLeftCell="A4">
      <selection activeCell="R63" sqref="R63"/>
      <pageMargins left="0.7" right="0.7" top="0.75" bottom="0.75" header="0.3" footer="0.3"/>
    </customSheetView>
    <customSheetView guid="{8E20F359-6C44-406F-8DA6-30A60C6C67F3}" hiddenRows="1" state="hidden" topLeftCell="A4">
      <selection activeCell="R63" sqref="R63"/>
      <pageMargins left="0.7" right="0.7" top="0.75" bottom="0.75" header="0.3" footer="0.3"/>
    </customSheetView>
  </customSheetViews>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C28"/>
  <sheetViews>
    <sheetView workbookViewId="0">
      <selection activeCell="D29" sqref="D29"/>
    </sheetView>
  </sheetViews>
  <sheetFormatPr defaultColWidth="9" defaultRowHeight="13.5"/>
  <cols>
    <col min="1" max="1" width="39.25" style="21" bestFit="1" customWidth="1"/>
    <col min="2" max="2" width="19.6640625" style="1" hidden="1" customWidth="1"/>
    <col min="3" max="3" width="8.33203125" style="1" hidden="1" customWidth="1"/>
    <col min="4" max="4" width="19.6640625" style="1" bestFit="1" customWidth="1"/>
    <col min="5" max="16384" width="9" style="1"/>
  </cols>
  <sheetData>
    <row r="1" spans="1:3">
      <c r="A1" s="22" t="s">
        <v>450</v>
      </c>
      <c r="C1" s="40">
        <v>-1</v>
      </c>
    </row>
    <row r="2" spans="1:3">
      <c r="A2" s="36" t="s">
        <v>802</v>
      </c>
      <c r="B2" s="34" t="s">
        <v>402</v>
      </c>
      <c r="C2" s="40" t="s">
        <v>862</v>
      </c>
    </row>
    <row r="3" spans="1:3">
      <c r="A3" s="36" t="s">
        <v>803</v>
      </c>
      <c r="B3" s="34" t="s">
        <v>403</v>
      </c>
      <c r="C3" s="40" t="s">
        <v>863</v>
      </c>
    </row>
    <row r="4" spans="1:3">
      <c r="A4" s="37" t="s">
        <v>804</v>
      </c>
      <c r="B4" s="34" t="s">
        <v>12</v>
      </c>
      <c r="C4" s="40" t="s">
        <v>864</v>
      </c>
    </row>
    <row r="5" spans="1:3">
      <c r="A5" s="37" t="s">
        <v>805</v>
      </c>
      <c r="B5" s="34" t="s">
        <v>404</v>
      </c>
      <c r="C5" s="40" t="s">
        <v>865</v>
      </c>
    </row>
    <row r="6" spans="1:3">
      <c r="A6" s="37" t="s">
        <v>825</v>
      </c>
      <c r="B6" s="34" t="s">
        <v>405</v>
      </c>
      <c r="C6" s="40" t="s">
        <v>866</v>
      </c>
    </row>
    <row r="7" spans="1:3">
      <c r="A7" s="37" t="s">
        <v>806</v>
      </c>
      <c r="B7" s="34" t="s">
        <v>406</v>
      </c>
      <c r="C7" s="40" t="s">
        <v>867</v>
      </c>
    </row>
    <row r="8" spans="1:3">
      <c r="A8" s="36" t="s">
        <v>808</v>
      </c>
      <c r="B8" s="34" t="s">
        <v>407</v>
      </c>
      <c r="C8" s="40" t="s">
        <v>868</v>
      </c>
    </row>
    <row r="9" spans="1:3">
      <c r="A9" s="36" t="s">
        <v>826</v>
      </c>
      <c r="B9" s="34" t="s">
        <v>408</v>
      </c>
      <c r="C9" s="40" t="s">
        <v>869</v>
      </c>
    </row>
    <row r="10" spans="1:3">
      <c r="A10" s="37" t="s">
        <v>809</v>
      </c>
      <c r="B10" s="34" t="s">
        <v>409</v>
      </c>
      <c r="C10" s="40" t="s">
        <v>870</v>
      </c>
    </row>
    <row r="11" spans="1:3">
      <c r="A11" s="37" t="s">
        <v>810</v>
      </c>
      <c r="B11" s="34" t="s">
        <v>410</v>
      </c>
      <c r="C11" s="40" t="s">
        <v>871</v>
      </c>
    </row>
    <row r="12" spans="1:3">
      <c r="A12" s="37" t="s">
        <v>811</v>
      </c>
      <c r="B12" s="34" t="s">
        <v>411</v>
      </c>
      <c r="C12" s="40" t="s">
        <v>872</v>
      </c>
    </row>
    <row r="13" spans="1:3">
      <c r="A13" s="37" t="s">
        <v>827</v>
      </c>
      <c r="B13" s="34" t="s">
        <v>412</v>
      </c>
      <c r="C13" s="40">
        <v>33</v>
      </c>
    </row>
    <row r="14" spans="1:3">
      <c r="A14" s="37" t="s">
        <v>812</v>
      </c>
      <c r="B14" s="34" t="s">
        <v>413</v>
      </c>
      <c r="C14" s="40" t="s">
        <v>873</v>
      </c>
    </row>
    <row r="15" spans="1:3">
      <c r="A15" s="37" t="s">
        <v>813</v>
      </c>
      <c r="B15" s="34" t="s">
        <v>414</v>
      </c>
      <c r="C15" s="40" t="s">
        <v>874</v>
      </c>
    </row>
    <row r="16" spans="1:3">
      <c r="A16" s="37" t="s">
        <v>814</v>
      </c>
      <c r="B16" s="34" t="s">
        <v>415</v>
      </c>
      <c r="C16" s="40" t="s">
        <v>875</v>
      </c>
    </row>
    <row r="17" spans="1:3">
      <c r="A17" s="37" t="s">
        <v>828</v>
      </c>
      <c r="B17" s="35" t="s">
        <v>416</v>
      </c>
      <c r="C17" s="40">
        <v>28</v>
      </c>
    </row>
    <row r="18" spans="1:3">
      <c r="A18" s="36" t="s">
        <v>807</v>
      </c>
      <c r="B18" s="34" t="s">
        <v>417</v>
      </c>
      <c r="C18" s="40">
        <v>30</v>
      </c>
    </row>
    <row r="19" spans="1:3">
      <c r="A19" s="37" t="s">
        <v>815</v>
      </c>
      <c r="B19" s="34" t="s">
        <v>418</v>
      </c>
      <c r="C19" s="40" t="s">
        <v>876</v>
      </c>
    </row>
    <row r="20" spans="1:3">
      <c r="A20" s="37" t="s">
        <v>816</v>
      </c>
      <c r="B20" s="34" t="s">
        <v>419</v>
      </c>
      <c r="C20" s="40" t="s">
        <v>877</v>
      </c>
    </row>
    <row r="21" spans="1:3">
      <c r="A21" s="37" t="s">
        <v>817</v>
      </c>
      <c r="B21" s="34" t="s">
        <v>420</v>
      </c>
      <c r="C21" s="40" t="s">
        <v>878</v>
      </c>
    </row>
    <row r="22" spans="1:3">
      <c r="A22" s="37" t="s">
        <v>818</v>
      </c>
      <c r="B22" s="34" t="s">
        <v>421</v>
      </c>
      <c r="C22" s="40" t="s">
        <v>879</v>
      </c>
    </row>
    <row r="23" spans="1:3">
      <c r="A23" s="37" t="s">
        <v>819</v>
      </c>
      <c r="B23" s="34" t="s">
        <v>422</v>
      </c>
      <c r="C23" s="40" t="s">
        <v>880</v>
      </c>
    </row>
    <row r="24" spans="1:3">
      <c r="A24" s="37" t="s">
        <v>820</v>
      </c>
      <c r="B24" s="35" t="s">
        <v>423</v>
      </c>
      <c r="C24" s="40" t="s">
        <v>881</v>
      </c>
    </row>
    <row r="25" spans="1:3">
      <c r="A25" s="37" t="s">
        <v>821</v>
      </c>
      <c r="B25" s="34" t="s">
        <v>424</v>
      </c>
      <c r="C25" s="40" t="s">
        <v>882</v>
      </c>
    </row>
    <row r="26" spans="1:3">
      <c r="A26" s="37" t="s">
        <v>822</v>
      </c>
      <c r="B26" s="34" t="s">
        <v>425</v>
      </c>
      <c r="C26" s="40" t="s">
        <v>883</v>
      </c>
    </row>
    <row r="27" spans="1:3">
      <c r="A27" s="37" t="s">
        <v>823</v>
      </c>
      <c r="B27" s="34" t="s">
        <v>426</v>
      </c>
      <c r="C27" s="40" t="s">
        <v>884</v>
      </c>
    </row>
    <row r="28" spans="1:3">
      <c r="A28" s="37" t="s">
        <v>824</v>
      </c>
      <c r="B28" s="34" t="s">
        <v>427</v>
      </c>
      <c r="C28" s="40" t="s">
        <v>885</v>
      </c>
    </row>
  </sheetData>
  <customSheetViews>
    <customSheetView guid="{D0E28751-E0EC-4A59-868F-165AD7EE0844}" hiddenColumns="1">
      <selection activeCell="D29" sqref="D29"/>
      <pageMargins left="0.7" right="0.7" top="0.75" bottom="0.75" header="0.3" footer="0.3"/>
    </customSheetView>
    <customSheetView guid="{8E20F359-6C44-406F-8DA6-30A60C6C67F3}" state="hidden">
      <selection activeCell="R63" sqref="R63"/>
      <pageMargins left="0.7" right="0.7" top="0.75" bottom="0.75" header="0.3" footer="0.3"/>
    </customSheetView>
  </customSheetView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AB109"/>
  <sheetViews>
    <sheetView workbookViewId="0">
      <pane ySplit="1" topLeftCell="A2" activePane="bottomLeft" state="frozen"/>
      <selection pane="bottomLeft" activeCell="C17" sqref="C17"/>
    </sheetView>
  </sheetViews>
  <sheetFormatPr defaultColWidth="9" defaultRowHeight="13.5"/>
  <cols>
    <col min="1" max="1" width="4.25" style="6" bestFit="1" customWidth="1"/>
    <col min="2" max="2" width="19" style="6" bestFit="1" customWidth="1"/>
    <col min="3" max="3" width="29.08203125" style="7" customWidth="1"/>
    <col min="4" max="4" width="8.6640625" style="47" customWidth="1"/>
    <col min="5" max="5" width="8.6640625" style="47" bestFit="1" customWidth="1"/>
    <col min="6" max="6" width="24.08203125" style="6" bestFit="1" customWidth="1"/>
    <col min="7" max="7" width="25" style="6" bestFit="1" customWidth="1"/>
    <col min="8" max="8" width="4.6640625" style="6" customWidth="1"/>
    <col min="9" max="9" width="8.5" style="6" bestFit="1" customWidth="1"/>
    <col min="10" max="20" width="9" style="6"/>
    <col min="21" max="21" width="17" style="6" customWidth="1"/>
    <col min="22" max="16384" width="9" style="6"/>
  </cols>
  <sheetData>
    <row r="1" spans="1:28">
      <c r="A1" s="8" t="s">
        <v>361</v>
      </c>
      <c r="B1" s="8" t="s">
        <v>362</v>
      </c>
      <c r="C1" s="9" t="s">
        <v>363</v>
      </c>
      <c r="D1" s="9" t="s">
        <v>364</v>
      </c>
      <c r="E1" s="9" t="s">
        <v>371</v>
      </c>
      <c r="F1" s="8" t="s">
        <v>366</v>
      </c>
      <c r="G1" s="8" t="s">
        <v>365</v>
      </c>
      <c r="I1" s="19" t="s">
        <v>428</v>
      </c>
      <c r="J1" s="20">
        <v>2</v>
      </c>
      <c r="K1" s="20" t="s">
        <v>429</v>
      </c>
      <c r="N1" s="6" t="s">
        <v>450</v>
      </c>
      <c r="O1" s="6" t="s">
        <v>450</v>
      </c>
      <c r="P1" s="6">
        <v>-1</v>
      </c>
      <c r="Q1" s="6" t="s">
        <v>450</v>
      </c>
      <c r="R1" s="6">
        <v>-1</v>
      </c>
      <c r="S1" s="6" t="s">
        <v>450</v>
      </c>
      <c r="T1" s="6">
        <v>-1</v>
      </c>
      <c r="U1" s="6" t="s">
        <v>448</v>
      </c>
      <c r="V1" s="6">
        <v>-1</v>
      </c>
      <c r="X1" t="s">
        <v>448</v>
      </c>
      <c r="Y1">
        <v>-1</v>
      </c>
      <c r="Z1" t="s">
        <v>448</v>
      </c>
      <c r="AA1">
        <v>-1</v>
      </c>
    </row>
    <row r="2" spans="1:28">
      <c r="A2" s="10" t="s">
        <v>373</v>
      </c>
      <c r="B2" s="10" t="s">
        <v>962</v>
      </c>
      <c r="C2" s="11" t="b">
        <v>0</v>
      </c>
      <c r="D2" s="45" t="str">
        <f>IF(C2,"OK","NG")</f>
        <v>NG</v>
      </c>
      <c r="E2" s="45"/>
      <c r="F2" s="13" t="s">
        <v>367</v>
      </c>
      <c r="G2" s="14"/>
      <c r="J2" s="6" t="s">
        <v>401</v>
      </c>
      <c r="O2" s="6" t="s">
        <v>886</v>
      </c>
      <c r="P2" s="6">
        <v>1</v>
      </c>
      <c r="Q2" s="6" t="s">
        <v>890</v>
      </c>
      <c r="R2" s="6">
        <v>1</v>
      </c>
      <c r="U2" s="6" t="s">
        <v>831</v>
      </c>
      <c r="V2" s="6">
        <v>1</v>
      </c>
      <c r="W2" s="6" t="s">
        <v>831</v>
      </c>
      <c r="X2" t="s">
        <v>945</v>
      </c>
      <c r="Y2" t="s">
        <v>946</v>
      </c>
      <c r="Z2" s="6" t="s">
        <v>964</v>
      </c>
      <c r="AA2" s="6">
        <v>1</v>
      </c>
      <c r="AB2" s="6" t="s">
        <v>966</v>
      </c>
    </row>
    <row r="3" spans="1:28">
      <c r="A3" s="10" t="s">
        <v>373</v>
      </c>
      <c r="B3" s="10" t="s">
        <v>374</v>
      </c>
      <c r="C3" s="11" t="str">
        <f>IF(D3="NG","",DATE('CV（For submission）'!AI5,'CV（For submission）'!AA5,'CV（For submission）'!AE5))</f>
        <v/>
      </c>
      <c r="D3" s="45" t="str">
        <f>IF(ISERROR(DATE('CV（For submission）'!AI5,'CV（For submission）'!AE5,'CV（For submission）'!AA5)),"NG",IF(E3="NG","NG","OK"))</f>
        <v>NG</v>
      </c>
      <c r="E3" s="45" t="str">
        <f>IF(OR(ISBLANK('CV（For submission）'!AI5),ISBLANK('CV（For submission）'!AE5),ISBLANK('CV（For submission）'!AA5)),"NG","OK")</f>
        <v>NG</v>
      </c>
      <c r="F3" s="13" t="s">
        <v>367</v>
      </c>
      <c r="G3" s="14"/>
      <c r="H3" s="5"/>
      <c r="I3" s="5" t="s">
        <v>400</v>
      </c>
      <c r="J3" s="5">
        <f>COUNTIF(D2:D109,"&lt;&gt;OK")</f>
        <v>33</v>
      </c>
      <c r="O3" s="6" t="s">
        <v>887</v>
      </c>
      <c r="P3" s="6">
        <v>2</v>
      </c>
      <c r="Q3" s="6" t="s">
        <v>891</v>
      </c>
      <c r="R3" s="6">
        <v>2</v>
      </c>
      <c r="U3" s="6" t="s">
        <v>963</v>
      </c>
      <c r="V3" s="6">
        <v>2</v>
      </c>
      <c r="W3" s="6" t="s">
        <v>1099</v>
      </c>
      <c r="X3" t="s">
        <v>948</v>
      </c>
      <c r="Y3" t="s">
        <v>329</v>
      </c>
      <c r="Z3" s="6" t="s">
        <v>965</v>
      </c>
      <c r="AA3" s="6">
        <v>2</v>
      </c>
      <c r="AB3" s="6" t="s">
        <v>967</v>
      </c>
    </row>
    <row r="4" spans="1:28">
      <c r="A4" s="10" t="s">
        <v>342</v>
      </c>
      <c r="B4" s="12" t="s">
        <v>303</v>
      </c>
      <c r="C4" s="17" t="str">
        <f>IF(ISBLANK('CV（For submission）'!F8),"",'CV（For submission）'!F8)</f>
        <v/>
      </c>
      <c r="D4" s="45" t="str">
        <f>IF(C4="","NG","OK")</f>
        <v>NG</v>
      </c>
      <c r="E4" s="45"/>
      <c r="F4" s="13" t="s">
        <v>367</v>
      </c>
      <c r="G4" s="13"/>
      <c r="H4" s="5"/>
      <c r="I4" s="5"/>
      <c r="J4" s="5"/>
      <c r="K4" s="5"/>
      <c r="L4" s="5"/>
      <c r="O4" s="92" t="s">
        <v>954</v>
      </c>
      <c r="P4" s="92">
        <v>-1</v>
      </c>
      <c r="X4" t="s">
        <v>949</v>
      </c>
      <c r="Y4" t="s">
        <v>947</v>
      </c>
    </row>
    <row r="5" spans="1:28">
      <c r="A5" s="10" t="s">
        <v>342</v>
      </c>
      <c r="B5" s="12" t="s">
        <v>304</v>
      </c>
      <c r="C5" s="17" t="str">
        <f>IF(ISBLANK('CV（For submission）'!N8),"",'CV（For submission）'!N8)</f>
        <v/>
      </c>
      <c r="D5" s="45" t="str">
        <f>IF(C5="","NG","OK")</f>
        <v>NG</v>
      </c>
      <c r="E5" s="45"/>
      <c r="F5" s="13" t="s">
        <v>367</v>
      </c>
      <c r="G5" s="13"/>
      <c r="H5" s="5"/>
      <c r="I5" s="5"/>
      <c r="J5" s="5"/>
      <c r="K5" s="5"/>
      <c r="L5" s="5"/>
    </row>
    <row r="6" spans="1:28">
      <c r="A6" s="10" t="s">
        <v>342</v>
      </c>
      <c r="B6" s="12" t="s">
        <v>305</v>
      </c>
      <c r="C6" s="17" t="str">
        <f>C8</f>
        <v/>
      </c>
      <c r="D6" s="45" t="str">
        <f>D8</f>
        <v>NG</v>
      </c>
      <c r="E6" s="45"/>
      <c r="F6" s="13" t="s">
        <v>367</v>
      </c>
      <c r="G6" s="13"/>
      <c r="H6" s="5"/>
      <c r="I6" s="5"/>
      <c r="J6" s="5"/>
      <c r="K6" s="5"/>
      <c r="L6" s="5"/>
      <c r="M6" s="5"/>
      <c r="N6" s="5"/>
      <c r="O6" s="5"/>
    </row>
    <row r="7" spans="1:28">
      <c r="A7" s="10" t="s">
        <v>342</v>
      </c>
      <c r="B7" s="12" t="s">
        <v>306</v>
      </c>
      <c r="C7" s="17" t="str">
        <f>C9</f>
        <v/>
      </c>
      <c r="D7" s="45" t="str">
        <f>D9</f>
        <v>NG</v>
      </c>
      <c r="E7" s="45"/>
      <c r="F7" s="13" t="s">
        <v>367</v>
      </c>
      <c r="G7" s="13"/>
      <c r="H7" s="5"/>
      <c r="I7" s="5"/>
      <c r="J7" s="5"/>
      <c r="K7" s="5"/>
      <c r="L7" s="5"/>
      <c r="M7" s="5"/>
      <c r="N7" s="5"/>
      <c r="O7" s="5"/>
    </row>
    <row r="8" spans="1:28">
      <c r="A8" s="10" t="s">
        <v>342</v>
      </c>
      <c r="B8" s="12" t="s">
        <v>307</v>
      </c>
      <c r="C8" s="17" t="str">
        <f>UPPER(ASC('CV（For submission）'!F9))</f>
        <v/>
      </c>
      <c r="D8" s="45" t="str">
        <f>IF(C8="","NG","OK")</f>
        <v>NG</v>
      </c>
      <c r="E8" s="45"/>
      <c r="F8" s="13" t="s">
        <v>367</v>
      </c>
      <c r="G8" s="13"/>
      <c r="H8" s="5"/>
      <c r="I8" s="5"/>
      <c r="J8" s="5"/>
      <c r="K8" s="5"/>
      <c r="L8" s="5"/>
      <c r="M8" s="5"/>
      <c r="N8" s="5"/>
      <c r="O8" s="5"/>
    </row>
    <row r="9" spans="1:28">
      <c r="A9" s="10" t="s">
        <v>342</v>
      </c>
      <c r="B9" s="12" t="s">
        <v>308</v>
      </c>
      <c r="C9" s="17" t="str">
        <f>PROPER(ASC('CV（For submission）'!N9))</f>
        <v/>
      </c>
      <c r="D9" s="45" t="str">
        <f>IF(C9="","NG","OK")</f>
        <v>NG</v>
      </c>
      <c r="E9" s="45"/>
      <c r="F9" s="13" t="s">
        <v>367</v>
      </c>
      <c r="G9" s="13"/>
      <c r="H9" s="5"/>
      <c r="I9" s="5"/>
      <c r="J9" s="5"/>
      <c r="K9" s="5"/>
      <c r="L9" s="5"/>
      <c r="M9" s="5"/>
      <c r="N9" s="5"/>
      <c r="O9" s="5"/>
    </row>
    <row r="10" spans="1:28">
      <c r="A10" s="10" t="s">
        <v>342</v>
      </c>
      <c r="B10" s="12" t="s">
        <v>0</v>
      </c>
      <c r="C10" s="11" t="str">
        <f>IF(D10="NG","",DATE('CV（For submission）'!N10,'CV（For submission）'!F10,'CV（For submission）'!J10))</f>
        <v/>
      </c>
      <c r="D10" s="45" t="str">
        <f>IF(ISERROR(DATE('CV（For submission）'!N10,'CV（For submission）'!F10,'CV（For submission）'!J10)),"NG",IF(E10="NG","NG","OK"))</f>
        <v>NG</v>
      </c>
      <c r="E10" s="45" t="str">
        <f>IF(OR(ISBLANK('CV（For submission）'!N10),ISBLANK('CV（For submission）'!F10),ISBLANK('CV（For submission）'!J10)),"NG","OK")</f>
        <v>NG</v>
      </c>
      <c r="F10" s="13" t="s">
        <v>367</v>
      </c>
      <c r="G10" s="13"/>
      <c r="H10" s="5"/>
      <c r="I10" s="5"/>
      <c r="J10" s="5"/>
      <c r="K10" s="5"/>
      <c r="L10" s="5"/>
      <c r="M10" s="5"/>
      <c r="N10" s="5"/>
      <c r="O10" s="5"/>
    </row>
    <row r="11" spans="1:28">
      <c r="A11" s="10" t="s">
        <v>342</v>
      </c>
      <c r="B11" s="12" t="s">
        <v>1</v>
      </c>
      <c r="C11" s="17" t="str">
        <f>IF(VLOOKUP('CV（For submission）'!AB10,O1:P4,2,FALSE)=-1,"",VLOOKUP('CV（For submission）'!AB10,O1:P3,2,FALSE))</f>
        <v/>
      </c>
      <c r="D11" s="45" t="str">
        <f>IF(C11="","NG","OK")</f>
        <v>NG</v>
      </c>
      <c r="E11" s="45"/>
      <c r="F11" s="13" t="s">
        <v>367</v>
      </c>
      <c r="G11" s="13"/>
      <c r="H11" s="5"/>
      <c r="I11" s="5"/>
      <c r="J11" s="5"/>
      <c r="K11" s="5"/>
      <c r="L11" s="5"/>
      <c r="M11" s="5"/>
      <c r="N11" s="5"/>
      <c r="O11" s="5"/>
    </row>
    <row r="12" spans="1:28">
      <c r="A12" s="10" t="s">
        <v>342</v>
      </c>
      <c r="B12" s="12" t="s">
        <v>9</v>
      </c>
      <c r="C12" s="17" t="str">
        <f>PROPER('CV（For submission）'!Y7)</f>
        <v/>
      </c>
      <c r="D12" s="45" t="str">
        <f>IF(C12="","NG","OK")</f>
        <v>NG</v>
      </c>
      <c r="E12" s="45">
        <f>IF(D12="OK",IF(COUNTIF(C12,"*Japan*"),1,2),0)</f>
        <v>0</v>
      </c>
      <c r="F12" s="13" t="s">
        <v>367</v>
      </c>
      <c r="G12" s="13" t="s">
        <v>372</v>
      </c>
      <c r="H12" s="5"/>
      <c r="I12" s="5"/>
      <c r="J12" s="5"/>
      <c r="K12" s="5"/>
      <c r="L12" s="5"/>
      <c r="M12" s="5"/>
      <c r="N12" s="5"/>
      <c r="O12" s="5"/>
    </row>
    <row r="13" spans="1:28">
      <c r="A13" s="10" t="s">
        <v>342</v>
      </c>
      <c r="B13" s="12" t="s">
        <v>3</v>
      </c>
      <c r="C13" s="17" t="str">
        <f>ASC('CV（For submission）'!Y8)</f>
        <v/>
      </c>
      <c r="D13" s="45" t="str">
        <f>IF(AND(C13="",C14=""),"NG","OK")</f>
        <v>NG</v>
      </c>
      <c r="E13" s="45"/>
      <c r="F13" s="13" t="s">
        <v>367</v>
      </c>
      <c r="G13" s="13"/>
      <c r="H13" s="5"/>
      <c r="I13" s="5"/>
      <c r="J13" s="5"/>
      <c r="K13" s="5"/>
      <c r="L13" s="5"/>
      <c r="M13" s="5"/>
      <c r="N13" s="5"/>
      <c r="O13" s="5"/>
    </row>
    <row r="14" spans="1:28">
      <c r="A14" s="10" t="s">
        <v>342</v>
      </c>
      <c r="B14" s="12" t="s">
        <v>4</v>
      </c>
      <c r="C14" s="17" t="str">
        <f>ASC('CV（For submission）'!Y9)</f>
        <v/>
      </c>
      <c r="D14" s="45" t="str">
        <f>IF(AND(C13="",C14=""),"NG","OK")</f>
        <v>NG</v>
      </c>
      <c r="E14" s="45"/>
      <c r="F14" s="13" t="s">
        <v>367</v>
      </c>
      <c r="G14" s="13"/>
      <c r="H14" s="5"/>
      <c r="I14" s="5"/>
      <c r="J14" s="5"/>
      <c r="K14" s="5"/>
      <c r="L14" s="5"/>
      <c r="M14" s="5"/>
      <c r="N14" s="5"/>
      <c r="O14" s="5"/>
    </row>
    <row r="15" spans="1:28">
      <c r="A15" s="10" t="s">
        <v>342</v>
      </c>
      <c r="B15" s="12" t="s">
        <v>295</v>
      </c>
      <c r="C15" s="15" t="str">
        <f>ASC(TRIM('CV（For submission）'!I11))</f>
        <v/>
      </c>
      <c r="D15" s="45" t="str">
        <f>IF(C15="","NG","OK")</f>
        <v>NG</v>
      </c>
      <c r="E15" s="45"/>
      <c r="F15" s="13" t="s">
        <v>367</v>
      </c>
      <c r="G15" s="13"/>
      <c r="H15" s="5"/>
      <c r="I15" s="5"/>
      <c r="J15" s="5"/>
      <c r="K15" s="5"/>
      <c r="L15" s="5"/>
      <c r="M15" s="5"/>
      <c r="N15" s="5"/>
      <c r="O15" s="5"/>
    </row>
    <row r="16" spans="1:28">
      <c r="A16" s="10" t="s">
        <v>342</v>
      </c>
      <c r="B16" s="12" t="s">
        <v>5</v>
      </c>
      <c r="C16" s="15" t="str">
        <f>SUBSTITUTE('CV（For submission）'!F12,"
",", ")</f>
        <v/>
      </c>
      <c r="D16" s="45" t="str">
        <f>IF(C16="","NG","OK")</f>
        <v>NG</v>
      </c>
      <c r="E16" s="45"/>
      <c r="F16" s="13" t="s">
        <v>367</v>
      </c>
      <c r="G16" s="13"/>
      <c r="H16" s="5"/>
      <c r="I16" s="5"/>
      <c r="J16" s="5"/>
      <c r="K16" s="5"/>
      <c r="L16" s="5"/>
      <c r="M16" s="5"/>
      <c r="N16" s="5"/>
      <c r="O16" s="5"/>
    </row>
    <row r="17" spans="1:15">
      <c r="A17" s="10" t="s">
        <v>342</v>
      </c>
      <c r="B17" s="12" t="s">
        <v>6</v>
      </c>
      <c r="C17" s="15" t="str">
        <f>ASC('CV（For submission）'!F13)</f>
        <v/>
      </c>
      <c r="D17" s="45" t="str">
        <f>IF(C17="","NG",IF(COUNTIF(C17,"*@*"),"OK","NG"))</f>
        <v>NG</v>
      </c>
      <c r="E17" s="45"/>
      <c r="F17" s="13" t="s">
        <v>368</v>
      </c>
      <c r="G17" s="13"/>
      <c r="H17" s="4"/>
      <c r="I17" s="5"/>
      <c r="J17" s="5"/>
      <c r="K17" s="5"/>
      <c r="L17" s="5"/>
      <c r="M17" s="5"/>
      <c r="N17" s="5"/>
      <c r="O17" s="5"/>
    </row>
    <row r="18" spans="1:15">
      <c r="A18" s="10" t="s">
        <v>342</v>
      </c>
      <c r="B18" s="12" t="s">
        <v>2</v>
      </c>
      <c r="C18" s="15"/>
      <c r="D18" s="46" t="s">
        <v>370</v>
      </c>
      <c r="E18" s="46"/>
      <c r="F18" s="16" t="s">
        <v>369</v>
      </c>
      <c r="G18" s="12"/>
      <c r="H18" s="5"/>
      <c r="I18" s="5"/>
      <c r="J18" s="5"/>
      <c r="K18" s="5"/>
      <c r="L18" s="5"/>
      <c r="M18" s="5"/>
      <c r="N18" s="5"/>
      <c r="O18" s="5"/>
    </row>
    <row r="19" spans="1:15">
      <c r="A19" s="10" t="s">
        <v>342</v>
      </c>
      <c r="B19" s="12" t="s">
        <v>10</v>
      </c>
      <c r="C19" s="15" t="str">
        <f>IF(VLOOKUP('CV（For submission）'!AB11,Q1:R3,2,FALSE)=-1,"",VLOOKUP('CV（For submission）'!AB11,Q1:R3,2,FALSE))</f>
        <v/>
      </c>
      <c r="D19" s="45" t="str">
        <f>IF(E19="Check",IF(C19="","NG","OK"),"OK")</f>
        <v>OK</v>
      </c>
      <c r="E19" s="45" t="str">
        <f>IF(E12=2,"Check","No-Check")</f>
        <v>No-Check</v>
      </c>
      <c r="F19" s="13" t="s">
        <v>367</v>
      </c>
      <c r="G19" s="12" t="s">
        <v>390</v>
      </c>
      <c r="H19" s="5"/>
      <c r="I19" s="5"/>
      <c r="J19" s="5"/>
      <c r="K19" s="5"/>
      <c r="L19" s="5"/>
      <c r="M19" s="5"/>
      <c r="N19" s="5"/>
      <c r="O19" s="5"/>
    </row>
    <row r="20" spans="1:15">
      <c r="A20" s="10" t="s">
        <v>342</v>
      </c>
      <c r="B20" s="12" t="s">
        <v>7</v>
      </c>
      <c r="C20" s="15" t="str">
        <f>IF('CV（For submission）'!AB12=$N$1,"",'CV（For submission）'!AB12)</f>
        <v/>
      </c>
      <c r="D20" s="45" t="str">
        <f>IF(E19="Check",IF(C20="","NG","OK"),"OK")</f>
        <v>OK</v>
      </c>
      <c r="E20" s="45"/>
      <c r="F20" s="13" t="s">
        <v>367</v>
      </c>
      <c r="G20" s="12" t="s">
        <v>390</v>
      </c>
      <c r="H20" s="5"/>
      <c r="I20" s="5"/>
      <c r="J20" s="5"/>
    </row>
    <row r="21" spans="1:15">
      <c r="A21" s="10" t="s">
        <v>342</v>
      </c>
      <c r="B21" s="12" t="s">
        <v>8</v>
      </c>
      <c r="C21" s="11" t="str">
        <f>IF(E19="Check",IF(D21="NG","",DATE('CV（For submission）'!AI13,'CV（For submission）'!AA13,'CV（For submission）'!AE13)),"")</f>
        <v/>
      </c>
      <c r="D21" s="45" t="str">
        <f>IF(E19="Check",IF(ISERROR(DATE('CV（For submission）'!AI13,'CV（For submission）'!AA13,'CV（For submission）'!AE13)),"NG",IF(E21="NG","NG","OK")),"OK")</f>
        <v>OK</v>
      </c>
      <c r="E21" s="45" t="str">
        <f>IF(AND(E19="Check",OR(ISBLANK('CV（For submission）'!AI13),ISBLANK('CV（For submission）'!AA13),ISBLANK('CV（For submission）'!AE13))),"NG","OK")</f>
        <v>OK</v>
      </c>
      <c r="F21" s="13" t="s">
        <v>367</v>
      </c>
      <c r="G21" s="12" t="s">
        <v>390</v>
      </c>
      <c r="H21" s="5"/>
      <c r="I21" s="5"/>
      <c r="J21" s="5"/>
    </row>
    <row r="22" spans="1:15">
      <c r="A22" s="10" t="s">
        <v>345</v>
      </c>
      <c r="B22" s="10" t="s">
        <v>300</v>
      </c>
      <c r="C22" s="15" t="str">
        <f>IF('CV（For submission）'!I15=$N$1,"",'CV（For submission）'!I15)</f>
        <v/>
      </c>
      <c r="D22" s="45" t="str">
        <f>IF(C22="","NG","OK")</f>
        <v>NG</v>
      </c>
      <c r="E22" s="49"/>
      <c r="F22" s="13" t="s">
        <v>367</v>
      </c>
      <c r="G22" s="10"/>
    </row>
    <row r="23" spans="1:15">
      <c r="A23" s="10" t="s">
        <v>345</v>
      </c>
      <c r="B23" s="10" t="s">
        <v>11</v>
      </c>
      <c r="C23" s="15" t="str">
        <f>IF(ISBLANK('CV（For submission）'!I16),"",'CV（For submission）'!I16)</f>
        <v/>
      </c>
      <c r="D23" s="45" t="str">
        <f>IF(C23="","NG","OK")</f>
        <v>NG</v>
      </c>
      <c r="E23" s="49"/>
      <c r="F23" s="13" t="s">
        <v>367</v>
      </c>
      <c r="G23" s="10"/>
    </row>
    <row r="24" spans="1:15">
      <c r="A24" s="10" t="s">
        <v>345</v>
      </c>
      <c r="B24" s="10" t="s">
        <v>302</v>
      </c>
      <c r="C24" s="15" t="str">
        <f>IF(ISBLANK('CV（For submission）'!N17),"",'CV（For submission）'!N17)</f>
        <v/>
      </c>
      <c r="D24" s="45" t="str">
        <f>IF(C24="","NG","OK")</f>
        <v>NG</v>
      </c>
      <c r="E24" s="49"/>
      <c r="F24" s="13" t="s">
        <v>367</v>
      </c>
      <c r="G24" s="10"/>
    </row>
    <row r="25" spans="1:15">
      <c r="A25" s="10" t="s">
        <v>345</v>
      </c>
      <c r="B25" s="10" t="s">
        <v>301</v>
      </c>
      <c r="C25" s="15" t="str">
        <f>IF(ISBLANK('CV（For submission）'!V18),"",'CV（For submission）'!V18)</f>
        <v/>
      </c>
      <c r="D25" s="45" t="str">
        <f>IF(C25="","NG","OK")</f>
        <v>NG</v>
      </c>
      <c r="E25" s="49"/>
      <c r="F25" s="13" t="s">
        <v>367</v>
      </c>
      <c r="G25" s="10"/>
    </row>
    <row r="26" spans="1:15">
      <c r="A26" s="14" t="s">
        <v>343</v>
      </c>
      <c r="B26" s="12" t="s">
        <v>309</v>
      </c>
      <c r="C26" s="15" t="str">
        <f>SUBSTITUTE('CV（For submission）'!F21,"
",", ")</f>
        <v/>
      </c>
      <c r="D26" s="45" t="str">
        <f>IF(C26="","NG","OK")</f>
        <v>NG</v>
      </c>
      <c r="E26" s="45"/>
      <c r="F26" s="13" t="s">
        <v>367</v>
      </c>
      <c r="G26" s="13"/>
      <c r="H26" s="5"/>
      <c r="I26" s="5"/>
      <c r="J26" s="5"/>
    </row>
    <row r="27" spans="1:15">
      <c r="A27" s="14" t="s">
        <v>343</v>
      </c>
      <c r="B27" s="12" t="s">
        <v>311</v>
      </c>
      <c r="C27" s="15" t="str">
        <f>IF(OR(ISBLANK('CV（For submission）'!AD21),ISBLANK('CV（For submission）'!Z21)),"",'CV（For submission）'!AD21&amp;"/"&amp;TEXT('CV（For submission）'!Z21,"00"))</f>
        <v/>
      </c>
      <c r="D27" s="45" t="str">
        <f t="shared" ref="D27:D28" si="0">IF(C27="","NG","OK")</f>
        <v>NG</v>
      </c>
      <c r="E27" s="45"/>
      <c r="F27" s="13" t="s">
        <v>367</v>
      </c>
      <c r="G27" s="13"/>
      <c r="H27" s="5"/>
      <c r="I27" s="5"/>
      <c r="J27" s="5"/>
    </row>
    <row r="28" spans="1:15">
      <c r="A28" s="14" t="s">
        <v>343</v>
      </c>
      <c r="B28" s="12" t="s">
        <v>310</v>
      </c>
      <c r="C28" s="15" t="str">
        <f>IF(OR(ISBLANK('CV（For submission）'!AD22),ISBLANK('CV（For submission）'!Z22)),"",'CV（For submission）'!AD22&amp;"/"&amp;TEXT('CV（For submission）'!Z22,"00"))</f>
        <v/>
      </c>
      <c r="D28" s="45" t="str">
        <f t="shared" si="0"/>
        <v>NG</v>
      </c>
      <c r="E28" s="45" t="str">
        <f>IF(C27&gt;C28,"NG","OK")</f>
        <v>OK</v>
      </c>
      <c r="F28" s="13" t="s">
        <v>832</v>
      </c>
      <c r="G28" s="13"/>
      <c r="H28" s="5"/>
      <c r="I28" s="5"/>
      <c r="J28" s="5"/>
    </row>
    <row r="29" spans="1:15">
      <c r="A29" s="14" t="s">
        <v>343</v>
      </c>
      <c r="B29" s="12" t="s">
        <v>312</v>
      </c>
      <c r="C29" s="15" t="str">
        <f>'CV（For submission）'!AH21</f>
        <v>Entered</v>
      </c>
      <c r="D29" s="45" t="str">
        <f>IF(C29=$N$1,"NG","OK")</f>
        <v>OK</v>
      </c>
      <c r="E29" s="45"/>
      <c r="F29" s="13" t="s">
        <v>367</v>
      </c>
      <c r="G29" s="13"/>
      <c r="H29" s="5"/>
      <c r="I29" s="5"/>
      <c r="J29" s="5"/>
    </row>
    <row r="30" spans="1:15">
      <c r="A30" s="14" t="s">
        <v>343</v>
      </c>
      <c r="B30" s="12" t="s">
        <v>313</v>
      </c>
      <c r="C30" s="15" t="str">
        <f>'CV（For submission）'!AH22</f>
        <v>Graduated</v>
      </c>
      <c r="D30" s="45" t="str">
        <f>IF(C30=$N$1,"NG","OK")</f>
        <v>OK</v>
      </c>
      <c r="E30" s="45"/>
      <c r="F30" s="13" t="s">
        <v>367</v>
      </c>
      <c r="G30" s="13"/>
      <c r="H30" s="5"/>
      <c r="I30" s="5"/>
      <c r="J30" s="5"/>
    </row>
    <row r="31" spans="1:15">
      <c r="A31" s="14" t="s">
        <v>343</v>
      </c>
      <c r="B31" s="12" t="s">
        <v>330</v>
      </c>
      <c r="C31" s="15" t="str">
        <f>SUBSTITUTE('CV（For submission）'!F23,"
",", ")</f>
        <v/>
      </c>
      <c r="D31" s="45" t="str">
        <f t="shared" ref="D31:D36" si="1">IF(C31="","NG","OK")</f>
        <v>NG</v>
      </c>
      <c r="E31" s="45"/>
      <c r="F31" s="13" t="s">
        <v>367</v>
      </c>
      <c r="G31" s="13"/>
      <c r="H31" s="5"/>
      <c r="I31" s="5"/>
      <c r="J31" s="5"/>
    </row>
    <row r="32" spans="1:15">
      <c r="A32" s="14" t="s">
        <v>343</v>
      </c>
      <c r="B32" s="12" t="s">
        <v>331</v>
      </c>
      <c r="C32" s="15" t="str">
        <f>SUBSTITUTE('CV（For submission）'!F24,"
",", ")</f>
        <v/>
      </c>
      <c r="D32" s="45" t="str">
        <f t="shared" si="1"/>
        <v>NG</v>
      </c>
      <c r="E32" s="45"/>
      <c r="F32" s="13" t="s">
        <v>367</v>
      </c>
      <c r="G32" s="13"/>
      <c r="H32" s="5"/>
      <c r="I32" s="5"/>
      <c r="J32" s="5"/>
    </row>
    <row r="33" spans="1:10">
      <c r="A33" s="14" t="s">
        <v>343</v>
      </c>
      <c r="B33" s="12" t="s">
        <v>332</v>
      </c>
      <c r="C33" s="15" t="str">
        <f>IF(OR(ISBLANK('CV（For submission）'!AD23),ISBLANK('CV（For submission）'!Z23)),"",'CV（For submission）'!AD23&amp;"/"&amp;TEXT('CV（For submission）'!Z23,"00"))</f>
        <v/>
      </c>
      <c r="D33" s="45" t="str">
        <f t="shared" si="1"/>
        <v>NG</v>
      </c>
      <c r="E33" s="45"/>
      <c r="F33" s="13" t="s">
        <v>367</v>
      </c>
      <c r="G33" s="13"/>
      <c r="H33" s="5"/>
      <c r="I33" s="5"/>
      <c r="J33" s="5"/>
    </row>
    <row r="34" spans="1:10">
      <c r="A34" s="14" t="s">
        <v>343</v>
      </c>
      <c r="B34" s="12" t="s">
        <v>333</v>
      </c>
      <c r="C34" s="15" t="str">
        <f>IF(OR(ISBLANK('CV（For submission）'!AD24),ISBLANK('CV（For submission）'!Z24)),"",'CV（For submission）'!AD24&amp;"/"&amp;TEXT('CV（For submission）'!Z24,"00"))</f>
        <v/>
      </c>
      <c r="D34" s="45" t="str">
        <f t="shared" si="1"/>
        <v>NG</v>
      </c>
      <c r="E34" s="45" t="str">
        <f>IF(C33&gt;C34,"NG","OK")</f>
        <v>OK</v>
      </c>
      <c r="F34" s="13" t="s">
        <v>832</v>
      </c>
      <c r="G34" s="13"/>
      <c r="H34" s="5"/>
      <c r="I34" s="5"/>
      <c r="J34" s="5"/>
    </row>
    <row r="35" spans="1:10">
      <c r="A35" s="14" t="s">
        <v>343</v>
      </c>
      <c r="B35" s="12" t="s">
        <v>334</v>
      </c>
      <c r="C35" s="15" t="str">
        <f>IF('CV（For submission）'!AH23=$N$1,"",'CV（For submission）'!AH23)</f>
        <v/>
      </c>
      <c r="D35" s="45" t="str">
        <f t="shared" si="1"/>
        <v>NG</v>
      </c>
      <c r="E35" s="45"/>
      <c r="F35" s="13" t="s">
        <v>367</v>
      </c>
      <c r="G35" s="13"/>
      <c r="H35" s="5"/>
      <c r="I35" s="5"/>
      <c r="J35" s="5"/>
    </row>
    <row r="36" spans="1:10">
      <c r="A36" s="14" t="s">
        <v>343</v>
      </c>
      <c r="B36" s="12" t="s">
        <v>335</v>
      </c>
      <c r="C36" s="15" t="str">
        <f>IF('CV（For submission）'!AH24=$N$1,"",'CV（For submission）'!AH24)</f>
        <v/>
      </c>
      <c r="D36" s="45" t="str">
        <f t="shared" si="1"/>
        <v>NG</v>
      </c>
      <c r="E36" s="45"/>
      <c r="F36" s="13" t="s">
        <v>367</v>
      </c>
      <c r="G36" s="13"/>
      <c r="H36" s="5"/>
      <c r="I36" s="5"/>
      <c r="J36" s="5"/>
    </row>
    <row r="37" spans="1:10">
      <c r="A37" s="14" t="s">
        <v>343</v>
      </c>
      <c r="B37" s="12" t="str">
        <f>IF('CV（For submission）'!B25=$X$1,"",VLOOKUP('CV（For submission）'!B25,X:Y,2,FALSE))</f>
        <v>学士大学名</v>
      </c>
      <c r="C37" s="15" t="str">
        <f>SUBSTITUTE('CV（For submission）'!F25,"
",", ")</f>
        <v/>
      </c>
      <c r="D37" s="46" t="s">
        <v>370</v>
      </c>
      <c r="E37" s="46" t="str">
        <f>IF(C37="","No-Check","Check")</f>
        <v>No-Check</v>
      </c>
      <c r="F37" s="16" t="s">
        <v>369</v>
      </c>
      <c r="G37" s="13" t="s">
        <v>391</v>
      </c>
      <c r="H37" s="5"/>
      <c r="I37" s="5"/>
      <c r="J37" s="5"/>
    </row>
    <row r="38" spans="1:10">
      <c r="A38" s="14" t="s">
        <v>343</v>
      </c>
      <c r="B38" s="12" t="s">
        <v>314</v>
      </c>
      <c r="C38" s="15" t="str">
        <f>SUBSTITUTE('CV（For submission）'!F26,"
",", ")</f>
        <v/>
      </c>
      <c r="D38" s="45" t="str">
        <f>IF($E37="Check",IF(C38="","NG","OK"),"OK")</f>
        <v>OK</v>
      </c>
      <c r="E38" s="45"/>
      <c r="F38" s="13" t="s">
        <v>367</v>
      </c>
      <c r="G38" s="13"/>
      <c r="H38" s="5"/>
      <c r="I38" s="5"/>
      <c r="J38" s="5"/>
    </row>
    <row r="39" spans="1:10">
      <c r="A39" s="14" t="s">
        <v>343</v>
      </c>
      <c r="B39" s="12" t="s">
        <v>315</v>
      </c>
      <c r="C39" s="15" t="str">
        <f>IF(OR(ISBLANK('CV（For submission）'!AD25),ISBLANK('CV（For submission）'!Z25)),"",'CV（For submission）'!AD25&amp;"/"&amp;TEXT('CV（For submission）'!Z25,"00"))</f>
        <v/>
      </c>
      <c r="D39" s="45" t="str">
        <f>IF($E37="Check",IF(C39="","NG","OK"),"OK")</f>
        <v>OK</v>
      </c>
      <c r="E39" s="45"/>
      <c r="F39" s="13" t="s">
        <v>367</v>
      </c>
      <c r="G39" s="13"/>
      <c r="H39" s="5"/>
      <c r="I39" s="5"/>
      <c r="J39" s="5"/>
    </row>
    <row r="40" spans="1:10">
      <c r="A40" s="14" t="s">
        <v>343</v>
      </c>
      <c r="B40" s="12" t="s">
        <v>316</v>
      </c>
      <c r="C40" s="15" t="str">
        <f>IF(OR(ISBLANK('CV（For submission）'!AD26),ISBLANK('CV（For submission）'!Z26)),"",'CV（For submission）'!AD26&amp;"/"&amp;TEXT('CV（For submission）'!Z26,"00"))</f>
        <v/>
      </c>
      <c r="D40" s="45" t="str">
        <f>IF($E37="Check",IF(C40="","NG","OK"),"OK")</f>
        <v>OK</v>
      </c>
      <c r="E40" s="45" t="str">
        <f>IF(E37="Check",IF(C39&gt;C40,"NG","OK"),"OK")</f>
        <v>OK</v>
      </c>
      <c r="F40" s="13" t="s">
        <v>832</v>
      </c>
      <c r="G40" s="13"/>
      <c r="H40" s="5"/>
      <c r="I40" s="5"/>
      <c r="J40" s="5"/>
    </row>
    <row r="41" spans="1:10">
      <c r="A41" s="14" t="s">
        <v>343</v>
      </c>
      <c r="B41" s="12" t="s">
        <v>317</v>
      </c>
      <c r="C41" s="15" t="str">
        <f>IF('CV（For submission）'!AH25=$N$1,"",'CV（For submission）'!AH25)</f>
        <v/>
      </c>
      <c r="D41" s="45" t="str">
        <f>IF($E37="Check",IF(C41="","NG","OK"),"OK")</f>
        <v>OK</v>
      </c>
      <c r="E41" s="45"/>
      <c r="F41" s="13" t="s">
        <v>367</v>
      </c>
      <c r="G41" s="13"/>
      <c r="H41" s="5"/>
      <c r="I41" s="5"/>
      <c r="J41" s="5"/>
    </row>
    <row r="42" spans="1:10">
      <c r="A42" s="14" t="s">
        <v>343</v>
      </c>
      <c r="B42" s="12" t="s">
        <v>318</v>
      </c>
      <c r="C42" s="15" t="str">
        <f>IF('CV（For submission）'!AH26=$N$1,"",'CV（For submission）'!AH26)</f>
        <v/>
      </c>
      <c r="D42" s="45" t="str">
        <f>IF($E37="Check",IF(C42="","NG","OK"),"OK")</f>
        <v>OK</v>
      </c>
      <c r="E42" s="45"/>
      <c r="F42" s="13" t="s">
        <v>367</v>
      </c>
      <c r="G42" s="13"/>
      <c r="H42" s="5"/>
      <c r="I42" s="5"/>
      <c r="J42" s="5"/>
    </row>
    <row r="43" spans="1:10">
      <c r="A43" s="14" t="s">
        <v>343</v>
      </c>
      <c r="B43" s="12" t="str">
        <f>IF('CV（For submission）'!B27=$X$1,"",VLOOKUP('CV（For submission）'!B27,X:Y,2,FALSE))</f>
        <v>修士大学名</v>
      </c>
      <c r="C43" s="15" t="str">
        <f>SUBSTITUTE('CV（For submission）'!F27,"
",", ")</f>
        <v/>
      </c>
      <c r="D43" s="46" t="s">
        <v>370</v>
      </c>
      <c r="E43" s="46" t="str">
        <f>IF(C43="","No-Check","Check")</f>
        <v>No-Check</v>
      </c>
      <c r="F43" s="16" t="s">
        <v>369</v>
      </c>
      <c r="G43" s="13" t="s">
        <v>392</v>
      </c>
      <c r="H43" s="5"/>
      <c r="I43" s="5"/>
      <c r="J43" s="5"/>
    </row>
    <row r="44" spans="1:10">
      <c r="A44" s="14" t="s">
        <v>343</v>
      </c>
      <c r="B44" s="12" t="s">
        <v>319</v>
      </c>
      <c r="C44" s="15" t="str">
        <f>SUBSTITUTE('CV（For submission）'!F28,"
",", ")</f>
        <v/>
      </c>
      <c r="D44" s="45" t="str">
        <f>IF($E43="Check",IF(C44="","NG","OK"),"OK")</f>
        <v>OK</v>
      </c>
      <c r="E44" s="45"/>
      <c r="F44" s="13" t="s">
        <v>367</v>
      </c>
      <c r="G44" s="13"/>
      <c r="H44" s="5"/>
      <c r="I44" s="5"/>
      <c r="J44" s="5"/>
    </row>
    <row r="45" spans="1:10">
      <c r="A45" s="14" t="s">
        <v>343</v>
      </c>
      <c r="B45" s="12" t="s">
        <v>320</v>
      </c>
      <c r="C45" s="15" t="str">
        <f>IF(OR(ISBLANK('CV（For submission）'!AD27),ISBLANK('CV（For submission）'!Z27)),"",'CV（For submission）'!AD27&amp;"/"&amp;TEXT('CV（For submission）'!Z27,"00"))</f>
        <v/>
      </c>
      <c r="D45" s="45" t="str">
        <f>IF($E43="Check",IF(C45="","NG","OK"),"OK")</f>
        <v>OK</v>
      </c>
      <c r="E45" s="45"/>
      <c r="F45" s="13" t="s">
        <v>367</v>
      </c>
      <c r="G45" s="13"/>
      <c r="H45" s="5"/>
      <c r="I45" s="5"/>
      <c r="J45" s="5"/>
    </row>
    <row r="46" spans="1:10">
      <c r="A46" s="14" t="s">
        <v>343</v>
      </c>
      <c r="B46" s="12" t="s">
        <v>321</v>
      </c>
      <c r="C46" s="15" t="str">
        <f>IF(OR(ISBLANK('CV（For submission）'!AD28),ISBLANK('CV（For submission）'!Z28)),"",'CV（For submission）'!AD28&amp;"/"&amp;TEXT('CV（For submission）'!Z28,"00"))</f>
        <v/>
      </c>
      <c r="D46" s="45" t="str">
        <f>IF($E43="Check",IF(C46="","NG","OK"),"OK")</f>
        <v>OK</v>
      </c>
      <c r="E46" s="45" t="str">
        <f>IF(E43="Check",IF(C45&gt;C46,"NG","OK"),"OK")</f>
        <v>OK</v>
      </c>
      <c r="F46" s="13" t="s">
        <v>832</v>
      </c>
      <c r="G46" s="13"/>
      <c r="H46" s="5"/>
      <c r="I46" s="5"/>
      <c r="J46" s="5"/>
    </row>
    <row r="47" spans="1:10">
      <c r="A47" s="14" t="s">
        <v>343</v>
      </c>
      <c r="B47" s="12" t="s">
        <v>322</v>
      </c>
      <c r="C47" s="15" t="str">
        <f>IF('CV（For submission）'!AH27=$N$1,"",'CV（For submission）'!AH27)</f>
        <v/>
      </c>
      <c r="D47" s="45" t="str">
        <f>IF($E43="Check",IF(C47="","NG","OK"),"OK")</f>
        <v>OK</v>
      </c>
      <c r="E47" s="45"/>
      <c r="F47" s="13" t="s">
        <v>367</v>
      </c>
      <c r="G47" s="13"/>
      <c r="H47" s="5"/>
      <c r="I47" s="5"/>
      <c r="J47" s="5"/>
    </row>
    <row r="48" spans="1:10">
      <c r="A48" s="14" t="s">
        <v>343</v>
      </c>
      <c r="B48" s="12" t="s">
        <v>323</v>
      </c>
      <c r="C48" s="15" t="str">
        <f>IF('CV（For submission）'!AH28=$N$1,"",'CV（For submission）'!AH28)</f>
        <v/>
      </c>
      <c r="D48" s="45" t="str">
        <f>IF($E43="Check",IF(C48="","NG","OK"),"OK")</f>
        <v>OK</v>
      </c>
      <c r="E48" s="45"/>
      <c r="F48" s="13" t="s">
        <v>367</v>
      </c>
      <c r="G48" s="13"/>
      <c r="H48" s="5"/>
      <c r="I48" s="5"/>
      <c r="J48" s="5"/>
    </row>
    <row r="49" spans="1:10">
      <c r="A49" s="14" t="s">
        <v>343</v>
      </c>
      <c r="B49" s="12" t="s">
        <v>329</v>
      </c>
      <c r="C49" s="15" t="str">
        <f>SUBSTITUTE('CV（For submission）'!F29,"
",", ")</f>
        <v/>
      </c>
      <c r="D49" s="46" t="s">
        <v>370</v>
      </c>
      <c r="E49" s="46" t="str">
        <f>IF(C49="","No-Check","Check")</f>
        <v>No-Check</v>
      </c>
      <c r="F49" s="16" t="s">
        <v>369</v>
      </c>
      <c r="G49" s="13" t="s">
        <v>393</v>
      </c>
      <c r="H49" s="5"/>
      <c r="I49" s="5"/>
      <c r="J49" s="5"/>
    </row>
    <row r="50" spans="1:10">
      <c r="A50" s="14" t="s">
        <v>343</v>
      </c>
      <c r="B50" s="12" t="s">
        <v>328</v>
      </c>
      <c r="C50" s="15" t="str">
        <f>SUBSTITUTE('CV（For submission）'!F30,"
",", ")</f>
        <v/>
      </c>
      <c r="D50" s="45" t="str">
        <f>IF($E49="Check",IF(C50="","NG","OK"),"OK")</f>
        <v>OK</v>
      </c>
      <c r="E50" s="45"/>
      <c r="F50" s="13" t="s">
        <v>367</v>
      </c>
      <c r="G50" s="13"/>
      <c r="H50" s="5"/>
      <c r="I50" s="5"/>
      <c r="J50" s="5"/>
    </row>
    <row r="51" spans="1:10">
      <c r="A51" s="14" t="s">
        <v>343</v>
      </c>
      <c r="B51" s="12" t="s">
        <v>324</v>
      </c>
      <c r="C51" s="15" t="str">
        <f>IF(OR(ISBLANK('CV（For submission）'!AD29),ISBLANK('CV（For submission）'!Z29)),"",'CV（For submission）'!AD29&amp;"/"&amp;TEXT('CV（For submission）'!Z29,"00"))</f>
        <v/>
      </c>
      <c r="D51" s="45" t="str">
        <f>IF($E49="Check",IF(C51="","NG","OK"),"OK")</f>
        <v>OK</v>
      </c>
      <c r="E51" s="45"/>
      <c r="F51" s="13" t="s">
        <v>367</v>
      </c>
      <c r="G51" s="13"/>
      <c r="H51" s="5"/>
      <c r="I51" s="5"/>
      <c r="J51" s="5"/>
    </row>
    <row r="52" spans="1:10">
      <c r="A52" s="14" t="s">
        <v>343</v>
      </c>
      <c r="B52" s="12" t="s">
        <v>325</v>
      </c>
      <c r="C52" s="15" t="str">
        <f>IF(OR(ISBLANK('CV（For submission）'!AD30),ISBLANK('CV（For submission）'!Z30)),"",'CV（For submission）'!AD30&amp;"/"&amp;TEXT('CV（For submission）'!Z30,"00"))</f>
        <v/>
      </c>
      <c r="D52" s="45" t="str">
        <f>IF($E49="Check",IF(C52="","NG","OK"),"OK")</f>
        <v>OK</v>
      </c>
      <c r="E52" s="45" t="str">
        <f>IF(E49="Check",IF(C51&gt;C52,"NG","OK"),"OK")</f>
        <v>OK</v>
      </c>
      <c r="F52" s="13" t="s">
        <v>832</v>
      </c>
      <c r="G52" s="13"/>
      <c r="H52" s="5"/>
      <c r="I52" s="5"/>
      <c r="J52" s="5"/>
    </row>
    <row r="53" spans="1:10">
      <c r="A53" s="14" t="s">
        <v>343</v>
      </c>
      <c r="B53" s="12" t="s">
        <v>326</v>
      </c>
      <c r="C53" s="15" t="str">
        <f>IF('CV（For submission）'!AH29=$N$1,"",'CV（For submission）'!AH29)</f>
        <v/>
      </c>
      <c r="D53" s="45" t="str">
        <f>IF($E49="Check",IF(C53="","NG","OK"),"OK")</f>
        <v>OK</v>
      </c>
      <c r="E53" s="45"/>
      <c r="F53" s="13" t="s">
        <v>367</v>
      </c>
      <c r="G53" s="13"/>
      <c r="H53" s="5"/>
      <c r="I53" s="5"/>
      <c r="J53" s="5"/>
    </row>
    <row r="54" spans="1:10">
      <c r="A54" s="14" t="s">
        <v>343</v>
      </c>
      <c r="B54" s="12" t="s">
        <v>327</v>
      </c>
      <c r="C54" s="15" t="str">
        <f>IF('CV（For submission）'!AH30=$N$1,"",'CV（For submission）'!AH30)</f>
        <v/>
      </c>
      <c r="D54" s="45" t="str">
        <f>IF($E49="Check",IF(C54="","NG","OK"),"OK")</f>
        <v>OK</v>
      </c>
      <c r="E54" s="45"/>
      <c r="F54" s="13" t="s">
        <v>367</v>
      </c>
      <c r="G54" s="13"/>
      <c r="H54" s="5"/>
      <c r="I54" s="5"/>
      <c r="J54" s="5"/>
    </row>
    <row r="55" spans="1:10">
      <c r="A55" s="14" t="s">
        <v>343</v>
      </c>
      <c r="B55" s="12" t="s">
        <v>336</v>
      </c>
      <c r="C55" s="15" t="str">
        <f>SUBSTITUTE('CV（For submission）'!F31,"
",", ")</f>
        <v/>
      </c>
      <c r="D55" s="46" t="s">
        <v>370</v>
      </c>
      <c r="E55" s="46" t="str">
        <f>IF(C55="","No-Check","Check")</f>
        <v>No-Check</v>
      </c>
      <c r="F55" s="16" t="s">
        <v>369</v>
      </c>
      <c r="G55" s="13" t="s">
        <v>394</v>
      </c>
      <c r="H55" s="5"/>
      <c r="I55" s="5"/>
      <c r="J55" s="5"/>
    </row>
    <row r="56" spans="1:10">
      <c r="A56" s="14" t="s">
        <v>343</v>
      </c>
      <c r="B56" s="12" t="s">
        <v>337</v>
      </c>
      <c r="C56" s="15" t="str">
        <f>SUBSTITUTE('CV（For submission）'!F32,"
",", ")</f>
        <v/>
      </c>
      <c r="D56" s="45" t="str">
        <f>IF($E55="Check",IF(C56="","NG","OK"),"OK")</f>
        <v>OK</v>
      </c>
      <c r="E56" s="45"/>
      <c r="F56" s="13" t="s">
        <v>367</v>
      </c>
      <c r="G56" s="13"/>
      <c r="H56" s="5"/>
      <c r="I56" s="5"/>
      <c r="J56" s="5"/>
    </row>
    <row r="57" spans="1:10">
      <c r="A57" s="14" t="s">
        <v>343</v>
      </c>
      <c r="B57" s="12" t="s">
        <v>338</v>
      </c>
      <c r="C57" s="15" t="str">
        <f>IF(OR(ISBLANK('CV（For submission）'!AD31),ISBLANK('CV（For submission）'!Z31)),"",'CV（For submission）'!AD31&amp;"/"&amp;TEXT('CV（For submission）'!Z31,"00"))</f>
        <v/>
      </c>
      <c r="D57" s="45" t="str">
        <f>IF($E55="Check",IF(C57="","NG","OK"),"OK")</f>
        <v>OK</v>
      </c>
      <c r="E57" s="45"/>
      <c r="F57" s="13" t="s">
        <v>367</v>
      </c>
      <c r="G57" s="13"/>
      <c r="H57" s="5"/>
      <c r="I57" s="5"/>
      <c r="J57" s="5"/>
    </row>
    <row r="58" spans="1:10">
      <c r="A58" s="14" t="s">
        <v>343</v>
      </c>
      <c r="B58" s="12" t="s">
        <v>339</v>
      </c>
      <c r="C58" s="15" t="str">
        <f>IF(OR(ISBLANK('CV（For submission）'!AD32),ISBLANK('CV（For submission）'!Z32)),"",'CV（For submission）'!AD32&amp;"/"&amp;TEXT('CV（For submission）'!Z32,"00"))</f>
        <v/>
      </c>
      <c r="D58" s="45" t="str">
        <f>IF($E55="Check",IF(C58="","NG","OK"),"OK")</f>
        <v>OK</v>
      </c>
      <c r="E58" s="45" t="str">
        <f>IF(E55="Check",IF(C57&gt;C58,"NG","OK"),"OK")</f>
        <v>OK</v>
      </c>
      <c r="F58" s="13" t="s">
        <v>832</v>
      </c>
      <c r="G58" s="13"/>
      <c r="H58" s="5"/>
      <c r="I58" s="5"/>
      <c r="J58" s="5"/>
    </row>
    <row r="59" spans="1:10">
      <c r="A59" s="14" t="s">
        <v>343</v>
      </c>
      <c r="B59" s="12" t="s">
        <v>340</v>
      </c>
      <c r="C59" s="15" t="str">
        <f>IF('CV（For submission）'!AH31=$N$1,"",'CV（For submission）'!AH31)</f>
        <v/>
      </c>
      <c r="D59" s="45" t="str">
        <f>IF($E55="Check",IF(C59="","NG","OK"),"OK")</f>
        <v>OK</v>
      </c>
      <c r="E59" s="45"/>
      <c r="F59" s="13" t="s">
        <v>367</v>
      </c>
      <c r="G59" s="13"/>
      <c r="H59" s="5"/>
      <c r="I59" s="5"/>
      <c r="J59" s="5"/>
    </row>
    <row r="60" spans="1:10">
      <c r="A60" s="14" t="s">
        <v>343</v>
      </c>
      <c r="B60" s="12" t="s">
        <v>341</v>
      </c>
      <c r="C60" s="15" t="str">
        <f>IF('CV（For submission）'!AH32=$N$1,"",'CV（For submission）'!AH32)</f>
        <v/>
      </c>
      <c r="D60" s="45" t="str">
        <f>IF($E55="Check",IF(C60="","NG","OK"),"OK")</f>
        <v>OK</v>
      </c>
      <c r="E60" s="45"/>
      <c r="F60" s="13" t="s">
        <v>367</v>
      </c>
      <c r="G60" s="13"/>
    </row>
    <row r="61" spans="1:10">
      <c r="A61" s="14" t="s">
        <v>343</v>
      </c>
      <c r="B61" s="12" t="s">
        <v>296</v>
      </c>
      <c r="C61" s="15" t="str">
        <f>IF('CV（For submission）'!M33=$S$1,"",'CV（For submission）'!M33)</f>
        <v/>
      </c>
      <c r="D61" s="45" t="str">
        <f>IF($E$61="Check",IF(C61="","NG","OK"),"OK")</f>
        <v>OK</v>
      </c>
      <c r="E61" s="45" t="str">
        <f>IF(OR(C61&lt;&gt;"",C62&lt;&gt;"",C63&lt;&gt;"",OR('CV（For submission）'!U35&lt;&gt;"",'CV（For submission）'!M35&lt;&gt;"",'CV（For submission）'!Q35&lt;&gt;"")),"Check","No-Check")</f>
        <v>No-Check</v>
      </c>
      <c r="F61" s="13" t="s">
        <v>367</v>
      </c>
      <c r="G61" s="10"/>
    </row>
    <row r="62" spans="1:10">
      <c r="A62" s="14" t="s">
        <v>343</v>
      </c>
      <c r="B62" s="12" t="s">
        <v>297</v>
      </c>
      <c r="C62" s="15" t="str">
        <f>IF(ISBLANK('CV（For submission）'!M34),"",'CV（For submission）'!M34)</f>
        <v/>
      </c>
      <c r="D62" s="45" t="str">
        <f>IF($E$61="Check",IF(C62="","NG","OK"),"OK")</f>
        <v>OK</v>
      </c>
      <c r="E62" s="45"/>
      <c r="F62" s="13" t="s">
        <v>367</v>
      </c>
      <c r="G62" s="10"/>
    </row>
    <row r="63" spans="1:10">
      <c r="A63" s="14" t="s">
        <v>343</v>
      </c>
      <c r="B63" s="12" t="s">
        <v>298</v>
      </c>
      <c r="C63" s="15" t="str">
        <f>IF('CV（For submission）'!AG33=$S$1,"",'CV（For submission）'!AG33)</f>
        <v/>
      </c>
      <c r="D63" s="45" t="str">
        <f>IF($E$61="Check",IF(C63="","NG","OK"),"OK")</f>
        <v>OK</v>
      </c>
      <c r="E63" s="45"/>
      <c r="F63" s="13" t="s">
        <v>367</v>
      </c>
      <c r="G63" s="10"/>
    </row>
    <row r="64" spans="1:10">
      <c r="A64" s="14" t="s">
        <v>343</v>
      </c>
      <c r="B64" s="12" t="s">
        <v>299</v>
      </c>
      <c r="C64" s="11" t="str">
        <f>IF(E61="No-Check","",IF(D64="NG","",DATE('CV（For submission）'!U35,'CV（For submission）'!M35,'CV（For submission）'!Q35)))</f>
        <v/>
      </c>
      <c r="D64" s="45" t="str">
        <f>IF($E$61="Check",IF(ISERROR(DATE('CV（For submission）'!U35,'CV（For submission）'!M35,'CV（For submission）'!Q35)),"NG",IF(E64="NG","NG","OK")),"OK")</f>
        <v>OK</v>
      </c>
      <c r="E64" s="45" t="str">
        <f>IF(E61="Check",IF(OR(ISBLANK('CV（For submission）'!U35),ISBLANK('CV（For submission）'!M35),ISBLANK('CV（For submission）'!Q35)),"NG","OK"),"OK")</f>
        <v>OK</v>
      </c>
      <c r="F64" s="13" t="s">
        <v>367</v>
      </c>
      <c r="G64" s="10"/>
    </row>
    <row r="65" spans="1:10">
      <c r="A65" s="14" t="s">
        <v>344</v>
      </c>
      <c r="B65" s="13" t="s">
        <v>385</v>
      </c>
      <c r="C65" s="15" t="str">
        <f>SUBSTITUTE('CV（For submission）'!S58,"
",", ")</f>
        <v/>
      </c>
      <c r="D65" s="45" t="str">
        <f>IF(C65="","NG","OK")</f>
        <v>NG</v>
      </c>
      <c r="E65" s="45"/>
      <c r="F65" s="13" t="s">
        <v>367</v>
      </c>
      <c r="G65" s="10"/>
    </row>
    <row r="66" spans="1:10">
      <c r="A66" s="14" t="s">
        <v>344</v>
      </c>
      <c r="B66" s="13" t="s">
        <v>386</v>
      </c>
      <c r="C66" s="15" t="str">
        <f>IF(OR(ISBLANK('CV（For submission）'!F58),ISBLANK('CV（For submission）'!B58)),"",'CV（For submission）'!F58&amp;"/"&amp;TEXT('CV（For submission）'!B58,"00"))</f>
        <v/>
      </c>
      <c r="D66" s="45" t="str">
        <f t="shared" ref="D66:D69" si="2">IF(C66="","NG","OK")</f>
        <v>NG</v>
      </c>
      <c r="E66" s="45"/>
      <c r="F66" s="13" t="s">
        <v>367</v>
      </c>
      <c r="G66" s="10"/>
    </row>
    <row r="67" spans="1:10">
      <c r="A67" s="14" t="s">
        <v>344</v>
      </c>
      <c r="B67" s="13" t="s">
        <v>387</v>
      </c>
      <c r="C67" s="15" t="str">
        <f>IF('CV（For submission）'!K58=$N$1,"",VLOOKUP('CV（For submission）'!K58,$U$1:$W$3,3,FALSE))</f>
        <v/>
      </c>
      <c r="D67" s="45" t="str">
        <f t="shared" si="2"/>
        <v>NG</v>
      </c>
      <c r="E67" s="45" t="str">
        <f>IF(VLOOKUP('CV（For submission）'!K58,U1:V3,2,FALSE)=2,"Check2","No-Check")</f>
        <v>No-Check</v>
      </c>
      <c r="F67" s="13" t="s">
        <v>367</v>
      </c>
      <c r="G67" s="10"/>
    </row>
    <row r="68" spans="1:10">
      <c r="A68" s="14" t="s">
        <v>344</v>
      </c>
      <c r="B68" s="13" t="s">
        <v>388</v>
      </c>
      <c r="C68" s="15" t="str">
        <f>IF(OR(ISBLANK('CV（For submission）'!O59),ISBLANK('CV（For submission）'!K59)),"",'CV（For submission）'!O59&amp;"/"&amp;TEXT('CV（For submission）'!K59,"00"))</f>
        <v/>
      </c>
      <c r="D68" s="45" t="str">
        <f>IF(E67="Check2",IF(C68="","NG","OK"),"OK")</f>
        <v>OK</v>
      </c>
      <c r="E68" s="48" t="str">
        <f>IF(E67="Check2",IF(C66&gt;C68,"NG","OK"),"OK")</f>
        <v>OK</v>
      </c>
      <c r="F68" s="13" t="s">
        <v>838</v>
      </c>
      <c r="G68" s="10"/>
    </row>
    <row r="69" spans="1:10">
      <c r="A69" s="14" t="s">
        <v>344</v>
      </c>
      <c r="B69" s="13" t="s">
        <v>389</v>
      </c>
      <c r="C69" s="15" t="str">
        <f>IF('CV（For submission）'!AI58=$N$1,"",'CV（For submission）'!AI58)</f>
        <v/>
      </c>
      <c r="D69" s="45" t="str">
        <f t="shared" si="2"/>
        <v>NG</v>
      </c>
      <c r="E69" s="45"/>
      <c r="F69" s="13" t="s">
        <v>367</v>
      </c>
      <c r="G69" s="10"/>
    </row>
    <row r="70" spans="1:10">
      <c r="A70" s="14" t="s">
        <v>344</v>
      </c>
      <c r="B70" s="88" t="s">
        <v>349</v>
      </c>
      <c r="C70" s="15" t="str">
        <f>SUBSTITUTE('CV（For submission）'!S41,"
",", ")</f>
        <v/>
      </c>
      <c r="D70" s="45" t="str">
        <f>IF($E70="Check",IF(C70="","NG","OK"),"OK")</f>
        <v>OK</v>
      </c>
      <c r="E70" s="89" t="str">
        <f>IF(OR(C70&lt;&gt;"",C71&lt;&gt;"",C72&lt;&gt;"",C74&lt;&gt;""),"Check","No-Check")</f>
        <v>No-Check</v>
      </c>
      <c r="F70" s="13" t="s">
        <v>367</v>
      </c>
      <c r="G70" s="13" t="s">
        <v>395</v>
      </c>
    </row>
    <row r="71" spans="1:10">
      <c r="A71" s="14" t="s">
        <v>344</v>
      </c>
      <c r="B71" s="88" t="s">
        <v>350</v>
      </c>
      <c r="C71" s="15" t="str">
        <f>IF(OR(ISBLANK('CV（For submission）'!F41),ISBLANK('CV（For submission）'!B41)),"",'CV（For submission）'!F41&amp;"/"&amp;TEXT('CV（For submission）'!B41,"00"))</f>
        <v/>
      </c>
      <c r="D71" s="45" t="str">
        <f>IF($E70="Check",IF(C71="","NG","OK"),"OK")</f>
        <v>OK</v>
      </c>
      <c r="E71" s="45"/>
      <c r="F71" s="13" t="s">
        <v>367</v>
      </c>
      <c r="G71" s="10"/>
    </row>
    <row r="72" spans="1:10">
      <c r="A72" s="14" t="s">
        <v>344</v>
      </c>
      <c r="B72" s="88" t="s">
        <v>375</v>
      </c>
      <c r="C72" s="15" t="str">
        <f>IF('CV（For submission）'!K41=$N$1,"",VLOOKUP('CV（For submission）'!K41,$U$1:$W$3,3,FALSE))</f>
        <v/>
      </c>
      <c r="D72" s="45" t="str">
        <f>IF($E70="Check",IF(C72="","NG","OK"),"OK")</f>
        <v>OK</v>
      </c>
      <c r="E72" s="90" t="str">
        <f>IF(AND(E70="Check",VLOOKUP('CV（For submission）'!K41,U$1:V$3,2,FALSE)=2),"Check2","No-Check")</f>
        <v>No-Check</v>
      </c>
      <c r="F72" s="13" t="s">
        <v>367</v>
      </c>
      <c r="G72" s="10"/>
    </row>
    <row r="73" spans="1:10">
      <c r="A73" s="14" t="s">
        <v>344</v>
      </c>
      <c r="B73" s="88" t="s">
        <v>351</v>
      </c>
      <c r="C73" s="15" t="str">
        <f>IF(OR(ISBLANK('CV（For submission）'!O42),ISBLANK('CV（For submission）'!K42)),"",'CV（For submission）'!O42&amp;"/"&amp;TEXT('CV（For submission）'!K42,"00"))</f>
        <v/>
      </c>
      <c r="D73" s="45" t="str">
        <f>IF($E72="Check2",IF(C73="","NG","OK"),"OK")</f>
        <v>OK</v>
      </c>
      <c r="E73" s="45" t="str">
        <f>IF(E72="Check2",IF(C71&gt;C73,"NG","OK"),"OK")</f>
        <v>OK</v>
      </c>
      <c r="F73" s="13" t="s">
        <v>838</v>
      </c>
      <c r="G73" s="10"/>
      <c r="J73" s="18"/>
    </row>
    <row r="74" spans="1:10">
      <c r="A74" s="14" t="s">
        <v>344</v>
      </c>
      <c r="B74" s="88" t="s">
        <v>376</v>
      </c>
      <c r="C74" s="15" t="str">
        <f>IF('CV（For submission）'!AI41=$N$1,"",'CV（For submission）'!AI41)</f>
        <v/>
      </c>
      <c r="D74" s="45" t="str">
        <f>IF($E70="Check",IF(C74="","NG","OK"),"OK")</f>
        <v>OK</v>
      </c>
      <c r="E74" s="45"/>
      <c r="F74" s="13" t="s">
        <v>367</v>
      </c>
      <c r="G74" s="10"/>
      <c r="J74" s="18"/>
    </row>
    <row r="75" spans="1:10">
      <c r="A75" s="14" t="s">
        <v>344</v>
      </c>
      <c r="B75" s="88" t="s">
        <v>346</v>
      </c>
      <c r="C75" s="15" t="str">
        <f>SUBSTITUTE('CV（For submission）'!S43,"
",", ")</f>
        <v/>
      </c>
      <c r="D75" s="45" t="str">
        <f>IF($E75="Check",IF(C75="","NG","OK"),"OK")</f>
        <v>OK</v>
      </c>
      <c r="E75" s="89" t="str">
        <f>IF(OR(C75&lt;&gt;"",C76&lt;&gt;"",C77&lt;&gt;"",C79&lt;&gt;""),"Check","No-Check")</f>
        <v>No-Check</v>
      </c>
      <c r="F75" s="13" t="s">
        <v>367</v>
      </c>
      <c r="G75" s="13" t="s">
        <v>396</v>
      </c>
    </row>
    <row r="76" spans="1:10">
      <c r="A76" s="14" t="s">
        <v>344</v>
      </c>
      <c r="B76" s="88" t="s">
        <v>347</v>
      </c>
      <c r="C76" s="15" t="str">
        <f>IF(OR(ISBLANK('CV（For submission）'!F43),ISBLANK('CV（For submission）'!B43)),"",'CV（For submission）'!F43&amp;"/"&amp;TEXT('CV（For submission）'!B43,"00"))</f>
        <v/>
      </c>
      <c r="D76" s="45" t="str">
        <f>IF($E75="Check",IF(C76="","NG","OK"),"OK")</f>
        <v>OK</v>
      </c>
      <c r="E76" s="45"/>
      <c r="F76" s="13" t="s">
        <v>367</v>
      </c>
      <c r="G76" s="10"/>
    </row>
    <row r="77" spans="1:10">
      <c r="A77" s="14" t="s">
        <v>344</v>
      </c>
      <c r="B77" s="88" t="s">
        <v>377</v>
      </c>
      <c r="C77" s="15" t="str">
        <f>IF('CV（For submission）'!K43=$N$1,"",VLOOKUP('CV（For submission）'!K43,$U$1:$W$3,3,FALSE))</f>
        <v/>
      </c>
      <c r="D77" s="45" t="str">
        <f>IF($E75="Check",IF(C77="","NG","OK"),"OK")</f>
        <v>OK</v>
      </c>
      <c r="E77" s="90" t="str">
        <f>IF(AND(E75="Check",VLOOKUP('CV（For submission）'!K43,U$1:V$3,2,FALSE)=2),"Check2","No-Check")</f>
        <v>No-Check</v>
      </c>
      <c r="F77" s="13" t="s">
        <v>367</v>
      </c>
      <c r="G77" s="10"/>
    </row>
    <row r="78" spans="1:10">
      <c r="A78" s="14" t="s">
        <v>344</v>
      </c>
      <c r="B78" s="88" t="s">
        <v>348</v>
      </c>
      <c r="C78" s="15" t="str">
        <f>IF(OR(ISBLANK('CV（For submission）'!O44),ISBLANK('CV（For submission）'!K44)),"",'CV（For submission）'!O44&amp;"/"&amp;TEXT('CV（For submission）'!K44,"00"))</f>
        <v/>
      </c>
      <c r="D78" s="45" t="str">
        <f>IF($E77="Check2",IF(C78="","NG","OK"),"OK")</f>
        <v>OK</v>
      </c>
      <c r="E78" s="45" t="str">
        <f>IF(E77="Check2",IF(C76&gt;C78,"NG","OK"),"OK")</f>
        <v>OK</v>
      </c>
      <c r="F78" s="13" t="s">
        <v>838</v>
      </c>
      <c r="G78" s="10"/>
    </row>
    <row r="79" spans="1:10">
      <c r="A79" s="14" t="s">
        <v>344</v>
      </c>
      <c r="B79" s="88" t="s">
        <v>378</v>
      </c>
      <c r="C79" s="15" t="str">
        <f>IF('CV（For submission）'!AI43=$N$1,"",'CV（For submission）'!AI43)</f>
        <v/>
      </c>
      <c r="D79" s="45" t="str">
        <f>IF($E75="Check",IF(C79="","NG","OK"),"OK")</f>
        <v>OK</v>
      </c>
      <c r="E79" s="45"/>
      <c r="F79" s="13" t="s">
        <v>367</v>
      </c>
      <c r="G79" s="10"/>
    </row>
    <row r="80" spans="1:10">
      <c r="A80" s="14" t="s">
        <v>344</v>
      </c>
      <c r="B80" s="88" t="s">
        <v>352</v>
      </c>
      <c r="C80" s="15" t="str">
        <f>SUBSTITUTE('CV（For submission）'!S45,"
",", ")</f>
        <v/>
      </c>
      <c r="D80" s="45" t="str">
        <f>IF($E80="Check",IF(C80="","NG","OK"),"OK")</f>
        <v>OK</v>
      </c>
      <c r="E80" s="89" t="str">
        <f>IF(OR(C80&lt;&gt;"",C81&lt;&gt;"",C82&lt;&gt;"",C84&lt;&gt;""),"Check","No-Check")</f>
        <v>No-Check</v>
      </c>
      <c r="F80" s="13" t="s">
        <v>367</v>
      </c>
      <c r="G80" s="13" t="s">
        <v>397</v>
      </c>
    </row>
    <row r="81" spans="1:7">
      <c r="A81" s="14" t="s">
        <v>344</v>
      </c>
      <c r="B81" s="88" t="s">
        <v>353</v>
      </c>
      <c r="C81" s="15" t="str">
        <f>IF(OR(ISBLANK('CV（For submission）'!F45),ISBLANK('CV（For submission）'!B45)),"",'CV（For submission）'!F45&amp;"/"&amp;TEXT('CV（For submission）'!B45,"00"))</f>
        <v/>
      </c>
      <c r="D81" s="45" t="str">
        <f>IF($E80="Check",IF(C81="","NG","OK"),"OK")</f>
        <v>OK</v>
      </c>
      <c r="E81" s="45"/>
      <c r="F81" s="13" t="s">
        <v>367</v>
      </c>
      <c r="G81" s="10"/>
    </row>
    <row r="82" spans="1:7">
      <c r="A82" s="14" t="s">
        <v>344</v>
      </c>
      <c r="B82" s="88" t="s">
        <v>379</v>
      </c>
      <c r="C82" s="15" t="str">
        <f>IF('CV（For submission）'!K45=$N$1,"",VLOOKUP('CV（For submission）'!K45,$U$1:$W$3,3,FALSE))</f>
        <v/>
      </c>
      <c r="D82" s="45" t="str">
        <f>IF($E80="Check",IF(C82="","NG","OK"),"OK")</f>
        <v>OK</v>
      </c>
      <c r="E82" s="90" t="str">
        <f>IF(AND(E80="Check",VLOOKUP('CV（For submission）'!K45,U$1:V$3,2,FALSE)=2),"Check2","No-Check")</f>
        <v>No-Check</v>
      </c>
      <c r="F82" s="13" t="s">
        <v>367</v>
      </c>
      <c r="G82" s="10"/>
    </row>
    <row r="83" spans="1:7">
      <c r="A83" s="14" t="s">
        <v>344</v>
      </c>
      <c r="B83" s="88" t="s">
        <v>354</v>
      </c>
      <c r="C83" s="15" t="str">
        <f>IF(OR(ISBLANK('CV（For submission）'!O46),ISBLANK('CV（For submission）'!K46)),"",'CV（For submission）'!O46&amp;"/"&amp;TEXT('CV（For submission）'!K46,"00"))</f>
        <v/>
      </c>
      <c r="D83" s="45" t="str">
        <f>IF($E82="Check2",IF(C83="","NG","OK"),"OK")</f>
        <v>OK</v>
      </c>
      <c r="E83" s="45" t="str">
        <f>IF(E82="Check2",IF(C81&gt;C83,"NG","OK"),"OK")</f>
        <v>OK</v>
      </c>
      <c r="F83" s="13" t="s">
        <v>838</v>
      </c>
      <c r="G83" s="10"/>
    </row>
    <row r="84" spans="1:7">
      <c r="A84" s="14" t="s">
        <v>344</v>
      </c>
      <c r="B84" s="88" t="s">
        <v>380</v>
      </c>
      <c r="C84" s="15" t="str">
        <f>IF('CV（For submission）'!AI45=$N$1,"",'CV（For submission）'!AI45)</f>
        <v/>
      </c>
      <c r="D84" s="45" t="str">
        <f>IF($E80="Check",IF(C84="","NG","OK"),"OK")</f>
        <v>OK</v>
      </c>
      <c r="E84" s="45"/>
      <c r="F84" s="13" t="s">
        <v>367</v>
      </c>
      <c r="G84" s="10"/>
    </row>
    <row r="85" spans="1:7">
      <c r="A85" s="14" t="s">
        <v>344</v>
      </c>
      <c r="B85" s="88" t="s">
        <v>355</v>
      </c>
      <c r="C85" s="15" t="str">
        <f>SUBSTITUTE('CV（For submission）'!S47,"
",", ")</f>
        <v/>
      </c>
      <c r="D85" s="45" t="str">
        <f>IF($E85="Check",IF(C85="","NG","OK"),"OK")</f>
        <v>OK</v>
      </c>
      <c r="E85" s="89" t="str">
        <f>IF(OR(C85&lt;&gt;"",C86&lt;&gt;"",C87&lt;&gt;"",C89&lt;&gt;""),"Check","No-Check")</f>
        <v>No-Check</v>
      </c>
      <c r="F85" s="13" t="s">
        <v>367</v>
      </c>
      <c r="G85" s="13" t="s">
        <v>398</v>
      </c>
    </row>
    <row r="86" spans="1:7">
      <c r="A86" s="14" t="s">
        <v>344</v>
      </c>
      <c r="B86" s="88" t="s">
        <v>356</v>
      </c>
      <c r="C86" s="15" t="str">
        <f>IF(OR(ISBLANK('CV（For submission）'!F47),ISBLANK('CV（For submission）'!B47)),"",'CV（For submission）'!F47&amp;"/"&amp;TEXT('CV（For submission）'!B47,"00"))</f>
        <v/>
      </c>
      <c r="D86" s="45" t="str">
        <f>IF($E85="Check",IF(C86="","NG","OK"),"OK")</f>
        <v>OK</v>
      </c>
      <c r="E86" s="45"/>
      <c r="F86" s="13" t="s">
        <v>367</v>
      </c>
      <c r="G86" s="10"/>
    </row>
    <row r="87" spans="1:7">
      <c r="A87" s="14" t="s">
        <v>344</v>
      </c>
      <c r="B87" s="88" t="s">
        <v>381</v>
      </c>
      <c r="C87" s="15" t="str">
        <f>IF('CV（For submission）'!K47=$N$1,"",VLOOKUP('CV（For submission）'!K47,$U$1:$W$3,3,FALSE))</f>
        <v/>
      </c>
      <c r="D87" s="45" t="str">
        <f>IF($E85="Check",IF(C87="","NG","OK"),"OK")</f>
        <v>OK</v>
      </c>
      <c r="E87" s="90" t="str">
        <f>IF(AND(E85="Check",VLOOKUP('CV（For submission）'!K47,U$1:V$3,2,FALSE)=2),"Check2","No-Check")</f>
        <v>No-Check</v>
      </c>
      <c r="F87" s="13" t="s">
        <v>367</v>
      </c>
      <c r="G87" s="10"/>
    </row>
    <row r="88" spans="1:7">
      <c r="A88" s="14" t="s">
        <v>344</v>
      </c>
      <c r="B88" s="88" t="s">
        <v>357</v>
      </c>
      <c r="C88" s="15" t="str">
        <f>IF(OR(ISBLANK('CV（For submission）'!O48),ISBLANK('CV（For submission）'!K48)),"",'CV（For submission）'!O48&amp;"/"&amp;TEXT('CV（For submission）'!K48,"00"))</f>
        <v/>
      </c>
      <c r="D88" s="45" t="str">
        <f>IF($E87="Check2",IF(C88="","NG","OK"),"OK")</f>
        <v>OK</v>
      </c>
      <c r="E88" s="45" t="str">
        <f>IF(E87="Check2",IF(C86&gt;C88,"NG","OK"),"OK")</f>
        <v>OK</v>
      </c>
      <c r="F88" s="13" t="s">
        <v>838</v>
      </c>
      <c r="G88" s="10"/>
    </row>
    <row r="89" spans="1:7">
      <c r="A89" s="14" t="s">
        <v>344</v>
      </c>
      <c r="B89" s="88" t="s">
        <v>382</v>
      </c>
      <c r="C89" s="15" t="str">
        <f>IF('CV（For submission）'!AI47=$N$1,"",'CV（For submission）'!AI47)</f>
        <v/>
      </c>
      <c r="D89" s="45" t="str">
        <f>IF($E85="Check",IF(C89="","NG","OK"),"OK")</f>
        <v>OK</v>
      </c>
      <c r="E89" s="45"/>
      <c r="F89" s="13" t="s">
        <v>367</v>
      </c>
      <c r="G89" s="10"/>
    </row>
    <row r="90" spans="1:7">
      <c r="A90" s="14" t="s">
        <v>344</v>
      </c>
      <c r="B90" s="88" t="s">
        <v>358</v>
      </c>
      <c r="C90" s="15" t="str">
        <f>SUBSTITUTE('CV（For submission）'!S49,"
",", ")</f>
        <v/>
      </c>
      <c r="D90" s="45" t="str">
        <f>IF($E90="Check",IF(C90="","NG","OK"),"OK")</f>
        <v>OK</v>
      </c>
      <c r="E90" s="89" t="str">
        <f>IF(OR(C90&lt;&gt;"",C91&lt;&gt;"",C92&lt;&gt;"",C94&lt;&gt;""),"Check","No-Check")</f>
        <v>No-Check</v>
      </c>
      <c r="F90" s="13" t="s">
        <v>367</v>
      </c>
      <c r="G90" s="13" t="s">
        <v>399</v>
      </c>
    </row>
    <row r="91" spans="1:7">
      <c r="A91" s="14" t="s">
        <v>344</v>
      </c>
      <c r="B91" s="88" t="s">
        <v>359</v>
      </c>
      <c r="C91" s="15" t="str">
        <f>IF(OR(ISBLANK('CV（For submission）'!F49),ISBLANK('CV（For submission）'!B49)),"",'CV（For submission）'!F49&amp;"/"&amp;TEXT('CV（For submission）'!B49,"00"))</f>
        <v/>
      </c>
      <c r="D91" s="45" t="str">
        <f>IF($E90="Check",IF(C91="","NG","OK"),"OK")</f>
        <v>OK</v>
      </c>
      <c r="E91" s="45"/>
      <c r="F91" s="13" t="s">
        <v>367</v>
      </c>
      <c r="G91" s="10"/>
    </row>
    <row r="92" spans="1:7">
      <c r="A92" s="14" t="s">
        <v>344</v>
      </c>
      <c r="B92" s="88" t="s">
        <v>383</v>
      </c>
      <c r="C92" s="15" t="str">
        <f>IF('CV（For submission）'!K49=$N$1,"",VLOOKUP('CV（For submission）'!K49,$U$1:$W$3,3,FALSE))</f>
        <v/>
      </c>
      <c r="D92" s="45" t="str">
        <f>IF($E90="Check",IF(C92="","NG","OK"),"OK")</f>
        <v>OK</v>
      </c>
      <c r="E92" s="90" t="str">
        <f>IF(AND(E90="Check",VLOOKUP('CV（For submission）'!K49,U$1:V$3,2,FALSE)=2),"Check2","No-Check")</f>
        <v>No-Check</v>
      </c>
      <c r="F92" s="13" t="s">
        <v>367</v>
      </c>
      <c r="G92" s="10"/>
    </row>
    <row r="93" spans="1:7">
      <c r="A93" s="14" t="s">
        <v>344</v>
      </c>
      <c r="B93" s="88" t="s">
        <v>360</v>
      </c>
      <c r="C93" s="15" t="str">
        <f>IF(OR(ISBLANK('CV（For submission）'!O50),ISBLANK('CV（For submission）'!K50)),"",'CV（For submission）'!O50&amp;"/"&amp;TEXT('CV（For submission）'!K50,"00"))</f>
        <v/>
      </c>
      <c r="D93" s="45" t="str">
        <f>IF($E92="Check2",IF(C93="","NG","OK"),"OK")</f>
        <v>OK</v>
      </c>
      <c r="E93" s="45" t="str">
        <f>IF(E92="Check2",IF(C91&gt;C93,"NG","OK"),"OK")</f>
        <v>OK</v>
      </c>
      <c r="F93" s="13" t="s">
        <v>838</v>
      </c>
      <c r="G93" s="10"/>
    </row>
    <row r="94" spans="1:7">
      <c r="A94" s="14" t="s">
        <v>344</v>
      </c>
      <c r="B94" s="88" t="s">
        <v>384</v>
      </c>
      <c r="C94" s="15" t="str">
        <f>IF('CV（For submission）'!AI49=$N$1,"",'CV（For submission）'!AI49)</f>
        <v/>
      </c>
      <c r="D94" s="45" t="str">
        <f>IF($E90="Check",IF(C94="","NG","OK"),"OK")</f>
        <v>OK</v>
      </c>
      <c r="E94" s="45"/>
      <c r="F94" s="13" t="s">
        <v>367</v>
      </c>
      <c r="G94" s="10"/>
    </row>
    <row r="95" spans="1:7">
      <c r="A95" s="14" t="s">
        <v>344</v>
      </c>
      <c r="B95" s="88" t="s">
        <v>927</v>
      </c>
      <c r="C95" s="15" t="str">
        <f>SUBSTITUTE('CV（For submission）'!S51,"
",", ")</f>
        <v/>
      </c>
      <c r="D95" s="45" t="str">
        <f>IF($E95="Check",IF(C95="","NG","OK"),"OK")</f>
        <v>OK</v>
      </c>
      <c r="E95" s="89" t="str">
        <f>IF(OR(C95&lt;&gt;"",C96&lt;&gt;"",C97&lt;&gt;"",C99&lt;&gt;""),"Check","No-Check")</f>
        <v>No-Check</v>
      </c>
      <c r="F95" s="13" t="s">
        <v>367</v>
      </c>
      <c r="G95" s="13" t="s">
        <v>942</v>
      </c>
    </row>
    <row r="96" spans="1:7">
      <c r="A96" s="14" t="s">
        <v>344</v>
      </c>
      <c r="B96" s="88" t="s">
        <v>928</v>
      </c>
      <c r="C96" s="15" t="str">
        <f>IF(OR(ISBLANK('CV（For submission）'!F51),ISBLANK('CV（For submission）'!B51)),"",'CV（For submission）'!F51&amp;"/"&amp;TEXT('CV（For submission）'!B51,"00"))</f>
        <v/>
      </c>
      <c r="D96" s="45" t="str">
        <f>IF($E95="Check",IF(C96="","NG","OK"),"OK")</f>
        <v>OK</v>
      </c>
      <c r="E96" s="45"/>
      <c r="F96" s="13" t="s">
        <v>367</v>
      </c>
      <c r="G96" s="10"/>
    </row>
    <row r="97" spans="1:7">
      <c r="A97" s="14" t="s">
        <v>344</v>
      </c>
      <c r="B97" s="88" t="s">
        <v>929</v>
      </c>
      <c r="C97" s="15" t="str">
        <f>IF('CV（For submission）'!K51=$N$1,"",VLOOKUP('CV（For submission）'!K51,$U$1:$W$3,3,FALSE))</f>
        <v/>
      </c>
      <c r="D97" s="45" t="str">
        <f>IF($E95="Check",IF(C97="","NG","OK"),"OK")</f>
        <v>OK</v>
      </c>
      <c r="E97" s="90" t="str">
        <f>IF(AND(E95="Check",VLOOKUP('CV（For submission）'!K51,U$1:V$3,2,FALSE)=2),"Check2","No-Check")</f>
        <v>No-Check</v>
      </c>
      <c r="F97" s="13" t="s">
        <v>367</v>
      </c>
      <c r="G97" s="10"/>
    </row>
    <row r="98" spans="1:7">
      <c r="A98" s="14" t="s">
        <v>344</v>
      </c>
      <c r="B98" s="88" t="s">
        <v>930</v>
      </c>
      <c r="C98" s="15" t="str">
        <f>IF(OR(ISBLANK('CV（For submission）'!O52),ISBLANK('CV（For submission）'!K52)),"",'CV（For submission）'!O52&amp;"/"&amp;TEXT('CV（For submission）'!K52,"00"))</f>
        <v/>
      </c>
      <c r="D98" s="45" t="str">
        <f>IF($E97="Check2",IF(C98="","NG","OK"),"OK")</f>
        <v>OK</v>
      </c>
      <c r="E98" s="45" t="str">
        <f>IF(E97="Check2",IF(C96&gt;C98,"NG","OK"),"OK")</f>
        <v>OK</v>
      </c>
      <c r="F98" s="13" t="s">
        <v>838</v>
      </c>
      <c r="G98" s="10"/>
    </row>
    <row r="99" spans="1:7">
      <c r="A99" s="14" t="s">
        <v>344</v>
      </c>
      <c r="B99" s="88" t="s">
        <v>931</v>
      </c>
      <c r="C99" s="15" t="str">
        <f>IF('CV（For submission）'!AI51=$N$1,"",'CV（For submission）'!AI51)</f>
        <v/>
      </c>
      <c r="D99" s="45" t="str">
        <f>IF($E95="Check",IF(C99="","NG","OK"),"OK")</f>
        <v>OK</v>
      </c>
      <c r="E99" s="45"/>
      <c r="F99" s="13" t="s">
        <v>367</v>
      </c>
      <c r="G99" s="10"/>
    </row>
    <row r="100" spans="1:7">
      <c r="A100" s="14" t="s">
        <v>344</v>
      </c>
      <c r="B100" s="88" t="s">
        <v>932</v>
      </c>
      <c r="C100" s="15" t="str">
        <f>SUBSTITUTE('CV（For submission）'!S53,"
",", ")</f>
        <v/>
      </c>
      <c r="D100" s="45" t="str">
        <f>IF($E100="Check",IF(C100="","NG","OK"),"OK")</f>
        <v>OK</v>
      </c>
      <c r="E100" s="89" t="str">
        <f>IF(OR(C100&lt;&gt;"",C101&lt;&gt;"",C102&lt;&gt;"",C104&lt;&gt;""),"Check","No-Check")</f>
        <v>No-Check</v>
      </c>
      <c r="F100" s="13" t="s">
        <v>367</v>
      </c>
      <c r="G100" s="13" t="s">
        <v>943</v>
      </c>
    </row>
    <row r="101" spans="1:7">
      <c r="A101" s="14" t="s">
        <v>344</v>
      </c>
      <c r="B101" s="88" t="s">
        <v>933</v>
      </c>
      <c r="C101" s="15" t="str">
        <f>IF(OR(ISBLANK('CV（For submission）'!F53),ISBLANK('CV（For submission）'!B53)),"",'CV（For submission）'!F53&amp;"/"&amp;TEXT('CV（For submission）'!B53,"00"))</f>
        <v/>
      </c>
      <c r="D101" s="45" t="str">
        <f>IF($E100="Check",IF(C101="","NG","OK"),"OK")</f>
        <v>OK</v>
      </c>
      <c r="E101" s="45"/>
      <c r="F101" s="13" t="s">
        <v>367</v>
      </c>
      <c r="G101" s="10"/>
    </row>
    <row r="102" spans="1:7">
      <c r="A102" s="14" t="s">
        <v>344</v>
      </c>
      <c r="B102" s="88" t="s">
        <v>934</v>
      </c>
      <c r="C102" s="15" t="str">
        <f>IF('CV（For submission）'!K53=$N$1,"",VLOOKUP('CV（For submission）'!K53,$U$1:$W$3,3,FALSE))</f>
        <v/>
      </c>
      <c r="D102" s="45" t="str">
        <f>IF($E100="Check",IF(C102="","NG","OK"),"OK")</f>
        <v>OK</v>
      </c>
      <c r="E102" s="90" t="str">
        <f>IF(AND(E100="Check",VLOOKUP('CV（For submission）'!K53,U$1:V$3,2,FALSE)=2),"Check2","No-Check")</f>
        <v>No-Check</v>
      </c>
      <c r="F102" s="13" t="s">
        <v>367</v>
      </c>
      <c r="G102" s="10"/>
    </row>
    <row r="103" spans="1:7">
      <c r="A103" s="14" t="s">
        <v>344</v>
      </c>
      <c r="B103" s="88" t="s">
        <v>935</v>
      </c>
      <c r="C103" s="15" t="str">
        <f>IF(OR(ISBLANK('CV（For submission）'!O54),ISBLANK('CV（For submission）'!K54)),"",'CV（For submission）'!O54&amp;"/"&amp;TEXT('CV（For submission）'!K54,"00"))</f>
        <v/>
      </c>
      <c r="D103" s="45" t="str">
        <f>IF($E102="Check2",IF(C103="","NG","OK"),"OK")</f>
        <v>OK</v>
      </c>
      <c r="E103" s="45" t="str">
        <f>IF(E102="Check2",IF(C101&gt;C103,"NG","OK"),"OK")</f>
        <v>OK</v>
      </c>
      <c r="F103" s="13" t="s">
        <v>838</v>
      </c>
      <c r="G103" s="10"/>
    </row>
    <row r="104" spans="1:7">
      <c r="A104" s="14" t="s">
        <v>344</v>
      </c>
      <c r="B104" s="88" t="s">
        <v>936</v>
      </c>
      <c r="C104" s="15" t="str">
        <f>IF('CV（For submission）'!AI53=$N$1,"",'CV（For submission）'!AI53)</f>
        <v/>
      </c>
      <c r="D104" s="45" t="str">
        <f>IF($E100="Check",IF(C104="","NG","OK"),"OK")</f>
        <v>OK</v>
      </c>
      <c r="E104" s="45"/>
      <c r="F104" s="13" t="s">
        <v>367</v>
      </c>
      <c r="G104" s="10"/>
    </row>
    <row r="105" spans="1:7">
      <c r="A105" s="14" t="s">
        <v>344</v>
      </c>
      <c r="B105" s="88" t="s">
        <v>937</v>
      </c>
      <c r="C105" s="15" t="str">
        <f>SUBSTITUTE('CV（For submission）'!S55,"
",", ")</f>
        <v/>
      </c>
      <c r="D105" s="45" t="str">
        <f>IF($E105="Check",IF(C105="","NG","OK"),"OK")</f>
        <v>OK</v>
      </c>
      <c r="E105" s="89" t="str">
        <f>IF(OR(C105&lt;&gt;"",C106&lt;&gt;"",C107&lt;&gt;"",C109&lt;&gt;""),"Check","No-Check")</f>
        <v>No-Check</v>
      </c>
      <c r="F105" s="13" t="s">
        <v>367</v>
      </c>
      <c r="G105" s="13" t="s">
        <v>944</v>
      </c>
    </row>
    <row r="106" spans="1:7">
      <c r="A106" s="14" t="s">
        <v>344</v>
      </c>
      <c r="B106" s="88" t="s">
        <v>938</v>
      </c>
      <c r="C106" s="15" t="str">
        <f>IF(OR(ISBLANK('CV（For submission）'!F55),ISBLANK('CV（For submission）'!B55)),"",'CV（For submission）'!F55&amp;"/"&amp;TEXT('CV（For submission）'!B55,"00"))</f>
        <v/>
      </c>
      <c r="D106" s="45" t="str">
        <f>IF($E105="Check",IF(C106="","NG","OK"),"OK")</f>
        <v>OK</v>
      </c>
      <c r="E106" s="45"/>
      <c r="F106" s="13" t="s">
        <v>367</v>
      </c>
      <c r="G106" s="10"/>
    </row>
    <row r="107" spans="1:7">
      <c r="A107" s="14" t="s">
        <v>344</v>
      </c>
      <c r="B107" s="88" t="s">
        <v>939</v>
      </c>
      <c r="C107" s="15" t="str">
        <f>IF('CV（For submission）'!K55=$N$1,"",VLOOKUP('CV（For submission）'!K55,$U$1:$W$3,3,FALSE))</f>
        <v/>
      </c>
      <c r="D107" s="45" t="str">
        <f>IF($E105="Check",IF(C107="","NG","OK"),"OK")</f>
        <v>OK</v>
      </c>
      <c r="E107" s="90" t="str">
        <f>IF(AND(E105="Check",VLOOKUP('CV（For submission）'!K55,U$1:V$3,2,FALSE)=2),"Check2","No-Check")</f>
        <v>No-Check</v>
      </c>
      <c r="F107" s="13" t="s">
        <v>367</v>
      </c>
      <c r="G107" s="10"/>
    </row>
    <row r="108" spans="1:7">
      <c r="A108" s="14" t="s">
        <v>344</v>
      </c>
      <c r="B108" s="88" t="s">
        <v>940</v>
      </c>
      <c r="C108" s="15" t="str">
        <f>IF(OR(ISBLANK('CV（For submission）'!O56),ISBLANK('CV（For submission）'!K56)),"",'CV（For submission）'!O56&amp;"/"&amp;TEXT('CV（For submission）'!K56,"00"))</f>
        <v/>
      </c>
      <c r="D108" s="45" t="str">
        <f>IF($E107="Check2",IF(C108="","NG","OK"),"OK")</f>
        <v>OK</v>
      </c>
      <c r="E108" s="45" t="str">
        <f>IF(E107="Check2",IF(C106&gt;C108,"NG","OK"),"OK")</f>
        <v>OK</v>
      </c>
      <c r="F108" s="13" t="s">
        <v>838</v>
      </c>
      <c r="G108" s="10"/>
    </row>
    <row r="109" spans="1:7">
      <c r="A109" s="14" t="s">
        <v>344</v>
      </c>
      <c r="B109" s="88" t="s">
        <v>941</v>
      </c>
      <c r="C109" s="15" t="str">
        <f>IF('CV（For submission）'!AI55=$N$1,"",'CV（For submission）'!AI55)</f>
        <v/>
      </c>
      <c r="D109" s="45" t="str">
        <f>IF($E105="Check",IF(C109="","NG","OK"),"OK")</f>
        <v>OK</v>
      </c>
      <c r="E109" s="45"/>
      <c r="F109" s="13" t="s">
        <v>367</v>
      </c>
      <c r="G109" s="10"/>
    </row>
  </sheetData>
  <autoFilter ref="D1:D109" xr:uid="{00000000-0009-0000-0000-000005000000}"/>
  <customSheetViews>
    <customSheetView guid="{D0E28751-E0EC-4A59-868F-165AD7EE0844}" showAutoFilter="1" state="hidden">
      <pane ySplit="1" topLeftCell="A2" activePane="bottomLeft" state="frozen"/>
      <selection pane="bottomLeft" activeCell="C17" sqref="C17"/>
      <pageMargins left="0.7" right="0.7" top="0.75" bottom="0.75" header="0.3" footer="0.3"/>
      <pageSetup paperSize="9" orientation="portrait" r:id="rId1"/>
      <autoFilter ref="D1:D109" xr:uid="{00000000-0009-0000-0000-000005000000}"/>
    </customSheetView>
    <customSheetView guid="{8E20F359-6C44-406F-8DA6-30A60C6C67F3}" showAutoFilter="1">
      <pane ySplit="1" topLeftCell="A2" activePane="bottomLeft" state="frozen"/>
      <selection pane="bottomLeft" activeCell="B1" sqref="B1"/>
      <pageMargins left="0.7" right="0.7" top="0.75" bottom="0.75" header="0.3" footer="0.3"/>
      <pageSetup paperSize="9" orientation="portrait" r:id="rId2"/>
      <autoFilter ref="D1:D109" xr:uid="{00000000-0009-0000-0000-000005000000}"/>
    </customSheetView>
  </customSheetViews>
  <phoneticPr fontId="18"/>
  <conditionalFormatting sqref="J3">
    <cfRule type="cellIs" dxfId="24" priority="54" operator="greaterThan">
      <formula>0</formula>
    </cfRule>
  </conditionalFormatting>
  <conditionalFormatting sqref="A3:G109">
    <cfRule type="expression" dxfId="23" priority="7">
      <formula>ISERROR($D3)</formula>
    </cfRule>
    <cfRule type="expression" dxfId="22" priority="8">
      <formula>NOT($D3="OK")</formula>
    </cfRule>
    <cfRule type="expression" dxfId="21" priority="9">
      <formula>$E3="NG"</formula>
    </cfRule>
  </conditionalFormatting>
  <conditionalFormatting sqref="A2 C2:G2">
    <cfRule type="expression" dxfId="20" priority="4">
      <formula>ISERROR($D2)</formula>
    </cfRule>
    <cfRule type="expression" dxfId="19" priority="5">
      <formula>NOT($D2="OK")</formula>
    </cfRule>
    <cfRule type="expression" dxfId="18" priority="6">
      <formula>$E2="NG"</formula>
    </cfRule>
  </conditionalFormatting>
  <conditionalFormatting sqref="B2">
    <cfRule type="expression" dxfId="17" priority="1">
      <formula>ISERROR($D2)</formula>
    </cfRule>
    <cfRule type="expression" dxfId="16" priority="2">
      <formula>NOT($D2="OK")</formula>
    </cfRule>
    <cfRule type="expression" dxfId="15" priority="3">
      <formula>$E2="NG"</formula>
    </cfRule>
  </conditionalFormatting>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Z13"/>
  <sheetViews>
    <sheetView workbookViewId="0">
      <selection activeCell="C17" sqref="C17"/>
    </sheetView>
  </sheetViews>
  <sheetFormatPr defaultRowHeight="13.5"/>
  <cols>
    <col min="1" max="26" width="10.6640625" customWidth="1"/>
  </cols>
  <sheetData>
    <row r="1" spans="1:26">
      <c r="A1" s="8" t="s">
        <v>374</v>
      </c>
      <c r="B1" s="38" t="s">
        <v>839</v>
      </c>
      <c r="C1" s="38" t="s">
        <v>840</v>
      </c>
      <c r="D1" s="38" t="s">
        <v>841</v>
      </c>
      <c r="E1" s="38" t="s">
        <v>0</v>
      </c>
      <c r="F1" s="38" t="s">
        <v>1</v>
      </c>
      <c r="G1" s="38" t="s">
        <v>888</v>
      </c>
      <c r="H1" s="38" t="s">
        <v>9</v>
      </c>
      <c r="I1" s="38" t="s">
        <v>3</v>
      </c>
      <c r="J1" s="38" t="s">
        <v>4</v>
      </c>
      <c r="K1" s="38" t="s">
        <v>842</v>
      </c>
      <c r="L1" s="38" t="s">
        <v>5</v>
      </c>
      <c r="M1" s="38" t="s">
        <v>6</v>
      </c>
      <c r="N1" s="38" t="s">
        <v>843</v>
      </c>
      <c r="O1" s="38" t="s">
        <v>844</v>
      </c>
      <c r="P1" s="38" t="s">
        <v>889</v>
      </c>
      <c r="Q1" s="38" t="s">
        <v>845</v>
      </c>
      <c r="R1" s="38" t="s">
        <v>846</v>
      </c>
      <c r="S1" s="38" t="s">
        <v>296</v>
      </c>
      <c r="T1" s="38" t="s">
        <v>297</v>
      </c>
      <c r="U1" s="38" t="s">
        <v>298</v>
      </c>
      <c r="V1" s="38" t="s">
        <v>299</v>
      </c>
      <c r="W1" s="8" t="s">
        <v>300</v>
      </c>
      <c r="X1" s="8" t="s">
        <v>11</v>
      </c>
      <c r="Y1" s="8" t="s">
        <v>302</v>
      </c>
      <c r="Z1" s="8" t="s">
        <v>301</v>
      </c>
    </row>
    <row r="2" spans="1:26" s="42" customFormat="1">
      <c r="A2" s="41" t="str">
        <f>事務所利用シート!C3</f>
        <v/>
      </c>
      <c r="B2" s="42" t="str">
        <f>IF(AND(事務所利用シート!D4="OK",事務所利用シート!D5="OK"),事務所利用シート!C4&amp;"　"&amp;事務所利用シート!C5,事務所利用シート!C4&amp;事務所利用シート!C5)</f>
        <v/>
      </c>
      <c r="C2" s="42" t="str">
        <f>IF(AND(事務所利用シート!D6="OK",事務所利用シート!D7="OK"),事務所利用シート!C6&amp;"　"&amp;事務所利用シート!C7,事務所利用シート!C6&amp;事務所利用シート!C7)</f>
        <v/>
      </c>
      <c r="D2" s="42" t="str">
        <f>IF(AND(事務所利用シート!D8="OK",事務所利用シート!D9="OK"),事務所利用シート!C8&amp;", "&amp;事務所利用シート!C9,事務所利用シート!C8&amp;事務所利用シート!C9)</f>
        <v/>
      </c>
      <c r="E2" s="41" t="str">
        <f>事務所利用シート!C10</f>
        <v/>
      </c>
      <c r="F2" s="43" t="str">
        <f>事務所利用シート!C11</f>
        <v/>
      </c>
      <c r="G2" s="43">
        <f>事務所利用シート!E12</f>
        <v>0</v>
      </c>
      <c r="H2" s="43" t="str">
        <f>事務所利用シート!C12</f>
        <v/>
      </c>
      <c r="I2" s="43" t="str">
        <f>事務所利用シート!C13</f>
        <v/>
      </c>
      <c r="J2" s="43" t="str">
        <f>事務所利用シート!C14</f>
        <v/>
      </c>
      <c r="K2" s="43" t="str">
        <f>事務所利用シート!C15</f>
        <v/>
      </c>
      <c r="L2" s="43" t="str">
        <f>事務所利用シート!C16</f>
        <v/>
      </c>
      <c r="M2" s="43" t="str">
        <f>事務所利用シート!C17</f>
        <v/>
      </c>
      <c r="N2" s="44"/>
      <c r="O2" s="43" t="str">
        <f>事務所利用シート!C19</f>
        <v/>
      </c>
      <c r="P2" s="42" t="str">
        <f>IF(AND(事務所利用シート!E19="Check",事務所利用シート!D20="OK"),VLOOKUP(事務所利用シート!C20,'Status of residence'!A:C,3,FALSE),"")</f>
        <v/>
      </c>
      <c r="Q2" s="43" t="str">
        <f>事務所利用シート!C20</f>
        <v/>
      </c>
      <c r="R2" s="41" t="str">
        <f>事務所利用シート!C21</f>
        <v/>
      </c>
      <c r="S2" s="41" t="str">
        <f>事務所利用シート!C61</f>
        <v/>
      </c>
      <c r="T2" s="42" t="str">
        <f>事務所利用シート!C62</f>
        <v/>
      </c>
      <c r="U2" s="42" t="e">
        <f>VLOOKUP(事務所利用シート!C63,事務所利用シート!Z:AB,3,FALSE)</f>
        <v>#N/A</v>
      </c>
      <c r="V2" s="41" t="str">
        <f>事務所利用シート!C64</f>
        <v/>
      </c>
      <c r="W2" s="42" t="str">
        <f>事務所利用シート!C22</f>
        <v/>
      </c>
      <c r="X2" s="42" t="str">
        <f>事務所利用シート!C23</f>
        <v/>
      </c>
      <c r="Y2" s="42" t="str">
        <f>事務所利用シート!C24</f>
        <v/>
      </c>
      <c r="Z2" s="42" t="str">
        <f>事務所利用シート!C25</f>
        <v/>
      </c>
    </row>
    <row r="3" spans="1:26">
      <c r="E3" s="39"/>
    </row>
    <row r="4" spans="1:26">
      <c r="E4" s="39"/>
    </row>
    <row r="5" spans="1:26">
      <c r="E5" s="39"/>
    </row>
    <row r="6" spans="1:26">
      <c r="E6" s="39"/>
    </row>
    <row r="7" spans="1:26">
      <c r="E7" s="39"/>
    </row>
    <row r="8" spans="1:26">
      <c r="E8" s="39"/>
    </row>
    <row r="9" spans="1:26">
      <c r="E9" s="39"/>
    </row>
    <row r="11" spans="1:26">
      <c r="E11" s="39"/>
    </row>
    <row r="12" spans="1:26">
      <c r="E12" s="39"/>
    </row>
    <row r="13" spans="1:26">
      <c r="E13" s="39"/>
    </row>
  </sheetData>
  <customSheetViews>
    <customSheetView guid="{D0E28751-E0EC-4A59-868F-165AD7EE0844}" state="hidden">
      <selection activeCell="C17" sqref="C17"/>
      <pageMargins left="0.7" right="0.7" top="0.75" bottom="0.75" header="0.3" footer="0.3"/>
    </customSheetView>
    <customSheetView guid="{8E20F359-6C44-406F-8DA6-30A60C6C67F3}">
      <selection activeCell="M2" sqref="M2"/>
      <pageMargins left="0.7" right="0.7" top="0.75" bottom="0.75" header="0.3" footer="0.3"/>
    </customSheetView>
  </customSheetViews>
  <phoneticPr fontId="18"/>
  <conditionalFormatting sqref="R1:V1">
    <cfRule type="expression" dxfId="14" priority="1">
      <formula>#REF!="NG"</formula>
    </cfRule>
  </conditionalFormatting>
  <conditionalFormatting sqref="A1:Z1">
    <cfRule type="expression" dxfId="13" priority="2">
      <formula>$C1="NG"</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I7"/>
  <sheetViews>
    <sheetView workbookViewId="0">
      <selection activeCell="C17" sqref="C17"/>
    </sheetView>
  </sheetViews>
  <sheetFormatPr defaultRowHeight="13.5"/>
  <cols>
    <col min="1" max="1" width="5.6640625" customWidth="1"/>
    <col min="2" max="2" width="10.6640625" customWidth="1"/>
    <col min="3" max="3" width="39.75" customWidth="1"/>
    <col min="4" max="4" width="49" customWidth="1"/>
    <col min="5" max="5" width="13.33203125" customWidth="1"/>
    <col min="6" max="6" width="8.08203125" customWidth="1"/>
    <col min="7" max="7" width="17.4140625" customWidth="1"/>
    <col min="8" max="9" width="8.08203125" customWidth="1"/>
    <col min="10" max="10" width="10.6640625" customWidth="1"/>
  </cols>
  <sheetData>
    <row r="1" spans="1:9">
      <c r="A1" s="38" t="s">
        <v>855</v>
      </c>
      <c r="B1" s="38" t="s">
        <v>847</v>
      </c>
      <c r="C1" s="38" t="s">
        <v>848</v>
      </c>
      <c r="D1" s="38" t="s">
        <v>849</v>
      </c>
      <c r="E1" s="38" t="s">
        <v>850</v>
      </c>
      <c r="F1" s="38" t="s">
        <v>851</v>
      </c>
      <c r="G1" s="38" t="s">
        <v>852</v>
      </c>
      <c r="H1" s="38" t="s">
        <v>853</v>
      </c>
      <c r="I1" s="38" t="s">
        <v>854</v>
      </c>
    </row>
    <row r="2" spans="1:9">
      <c r="A2">
        <f>ROW()-1</f>
        <v>1</v>
      </c>
      <c r="B2" t="str">
        <f>事務所利用シート!B26</f>
        <v>高等学校名</v>
      </c>
      <c r="C2" t="str">
        <f>事務所利用シート!C26</f>
        <v/>
      </c>
      <c r="E2" t="str">
        <f>事務所利用シート!C29</f>
        <v>Entered</v>
      </c>
      <c r="F2" t="str">
        <f>事務所利用シート!C27</f>
        <v/>
      </c>
      <c r="G2" t="str">
        <f>事務所利用シート!C30</f>
        <v>Graduated</v>
      </c>
      <c r="H2" t="str">
        <f>事務所利用シート!C28</f>
        <v/>
      </c>
      <c r="I2" t="b">
        <v>1</v>
      </c>
    </row>
    <row r="3" spans="1:9">
      <c r="A3">
        <f t="shared" ref="A3:A7" si="0">ROW()-1</f>
        <v>2</v>
      </c>
      <c r="B3" t="str">
        <f>事務所利用シート!B31</f>
        <v>学士大学名</v>
      </c>
      <c r="C3" t="str">
        <f>事務所利用シート!C31</f>
        <v/>
      </c>
      <c r="D3" t="str">
        <f>事務所利用シート!C32</f>
        <v/>
      </c>
      <c r="E3" t="str">
        <f>事務所利用シート!C35</f>
        <v/>
      </c>
      <c r="F3" t="str">
        <f>事務所利用シート!C33</f>
        <v/>
      </c>
      <c r="G3" t="str">
        <f>事務所利用シート!C36</f>
        <v/>
      </c>
      <c r="H3" t="str">
        <f>事務所利用シート!C34</f>
        <v/>
      </c>
      <c r="I3" t="b">
        <v>1</v>
      </c>
    </row>
    <row r="4" spans="1:9">
      <c r="A4">
        <f t="shared" si="0"/>
        <v>3</v>
      </c>
      <c r="B4" t="str">
        <f>事務所利用シート!B37</f>
        <v>学士大学名</v>
      </c>
      <c r="C4" t="str">
        <f>事務所利用シート!C37</f>
        <v/>
      </c>
      <c r="D4" t="str">
        <f>事務所利用シート!C38</f>
        <v/>
      </c>
      <c r="E4" t="str">
        <f>事務所利用シート!C41</f>
        <v/>
      </c>
      <c r="F4" t="str">
        <f>事務所利用シート!C39</f>
        <v/>
      </c>
      <c r="G4" t="str">
        <f>事務所利用シート!C42</f>
        <v/>
      </c>
      <c r="H4" t="str">
        <f>事務所利用シート!C40</f>
        <v/>
      </c>
      <c r="I4" t="b">
        <f>IF(事務所利用シート!E37="Check",TRUE,FALSE)</f>
        <v>0</v>
      </c>
    </row>
    <row r="5" spans="1:9">
      <c r="A5">
        <f t="shared" si="0"/>
        <v>4</v>
      </c>
      <c r="B5" t="str">
        <f>事務所利用シート!B43</f>
        <v>修士大学名</v>
      </c>
      <c r="C5" t="str">
        <f>事務所利用シート!C43</f>
        <v/>
      </c>
      <c r="D5" t="str">
        <f>事務所利用シート!C44</f>
        <v/>
      </c>
      <c r="E5" t="str">
        <f>事務所利用シート!C47</f>
        <v/>
      </c>
      <c r="F5" t="str">
        <f>事務所利用シート!C45</f>
        <v/>
      </c>
      <c r="G5" t="str">
        <f>事務所利用シート!C48</f>
        <v/>
      </c>
      <c r="H5" t="str">
        <f>事務所利用シート!C46</f>
        <v/>
      </c>
      <c r="I5" t="b">
        <f>IF(事務所利用シート!E43="Check",TRUE,FALSE)</f>
        <v>0</v>
      </c>
    </row>
    <row r="6" spans="1:9">
      <c r="A6">
        <f t="shared" si="0"/>
        <v>5</v>
      </c>
      <c r="B6" t="str">
        <f>事務所利用シート!B49</f>
        <v>修士大学名</v>
      </c>
      <c r="C6" t="str">
        <f>事務所利用シート!C49</f>
        <v/>
      </c>
      <c r="D6" t="str">
        <f>事務所利用シート!C50</f>
        <v/>
      </c>
      <c r="E6" t="str">
        <f>事務所利用シート!C53</f>
        <v/>
      </c>
      <c r="F6" t="str">
        <f>事務所利用シート!C51</f>
        <v/>
      </c>
      <c r="G6" t="str">
        <f>事務所利用シート!C54</f>
        <v/>
      </c>
      <c r="H6" t="str">
        <f>事務所利用シート!C52</f>
        <v/>
      </c>
      <c r="I6" t="b">
        <f>IF(事務所利用シート!E49="Check",TRUE,FALSE)</f>
        <v>0</v>
      </c>
    </row>
    <row r="7" spans="1:9">
      <c r="A7">
        <f t="shared" si="0"/>
        <v>6</v>
      </c>
      <c r="B7" t="str">
        <f>事務所利用シート!B55</f>
        <v>博士大学名</v>
      </c>
      <c r="C7" t="str">
        <f>事務所利用シート!C55</f>
        <v/>
      </c>
      <c r="D7" t="str">
        <f>事務所利用シート!C56</f>
        <v/>
      </c>
      <c r="E7" t="str">
        <f>事務所利用シート!C59</f>
        <v/>
      </c>
      <c r="F7" t="str">
        <f>事務所利用シート!C57</f>
        <v/>
      </c>
      <c r="G7" t="str">
        <f>事務所利用シート!C60</f>
        <v/>
      </c>
      <c r="H7" t="str">
        <f>事務所利用シート!C58</f>
        <v/>
      </c>
      <c r="I7" t="b">
        <f>IF(事務所利用シート!E55="Check",TRUE,FALSE)</f>
        <v>0</v>
      </c>
    </row>
  </sheetData>
  <customSheetViews>
    <customSheetView guid="{D0E28751-E0EC-4A59-868F-165AD7EE0844}" state="hidden">
      <selection activeCell="C17" sqref="C17"/>
      <pageMargins left="0.7" right="0.7" top="0.75" bottom="0.75" header="0.3" footer="0.3"/>
      <pageSetup paperSize="9" orientation="portrait" r:id="rId1"/>
    </customSheetView>
    <customSheetView guid="{8E20F359-6C44-406F-8DA6-30A60C6C67F3}">
      <selection activeCell="F10" sqref="F10"/>
      <pageMargins left="0.7" right="0.7" top="0.75" bottom="0.75" header="0.3" footer="0.3"/>
      <pageSetup paperSize="9" orientation="portrait" r:id="rId2"/>
    </customSheetView>
  </customSheetViews>
  <phoneticPr fontId="18"/>
  <conditionalFormatting sqref="C1 E1:H1">
    <cfRule type="expression" dxfId="12" priority="9">
      <formula>#REF!="NG"</formula>
    </cfRule>
  </conditionalFormatting>
  <conditionalFormatting sqref="E1:H1 A1:C1">
    <cfRule type="expression" dxfId="11" priority="10">
      <formula>#REF!="NG"</formula>
    </cfRule>
  </conditionalFormatting>
  <conditionalFormatting sqref="D1">
    <cfRule type="expression" dxfId="10" priority="7">
      <formula>#REF!="NG"</formula>
    </cfRule>
  </conditionalFormatting>
  <conditionalFormatting sqref="D1">
    <cfRule type="expression" dxfId="9" priority="8">
      <formula>#REF!="NG"</formula>
    </cfRule>
  </conditionalFormatting>
  <conditionalFormatting sqref="I1">
    <cfRule type="expression" dxfId="8" priority="5">
      <formula>#REF!="NG"</formula>
    </cfRule>
  </conditionalFormatting>
  <conditionalFormatting sqref="I1">
    <cfRule type="expression" dxfId="7" priority="6">
      <formula>#REF!="NG"</formula>
    </cfRule>
  </conditionalFormatting>
  <conditionalFormatting sqref="A1">
    <cfRule type="expression" dxfId="6" priority="3">
      <formula>#REF!="NG"</formula>
    </cfRule>
  </conditionalFormatting>
  <conditionalFormatting sqref="A1">
    <cfRule type="expression" dxfId="5" priority="4">
      <formula>#REF!="NG"</formula>
    </cfRule>
  </conditionalFormatting>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_x65e5__x4ed8__x3068__x6642__x523b_ xmlns="15d67602-a9f7-4793-a02c-f8b4e38e48f5" xsi:nil="true"/>
    <_x65e5__x4ed8_ xmlns="15d67602-a9f7-4793-a02c-f8b4e38e48f5" xsi:nil="true"/>
    <TaxCatchAll xmlns="079dc812-d362-4b49-8a1c-27de54161c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2" ma:contentTypeDescription="新しいドキュメントを作成します。" ma:contentTypeScope="" ma:versionID="77ab5b9fee77e8e10c247004ed382679">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0367ac549c837d3b5879bf45cd644f2c"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x65e5__x4ed8_" minOccurs="0"/>
                <xsd:element ref="ns3:_x65e5__x4ed8__x3068__x6642__x523b_"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c25ceba3-332a-4df8-9220-78e594e879ab}"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x65e5__x4ed8_" ma:index="14" nillable="true" ma:displayName="日付" ma:format="DateOnly" ma:internalName="_x65e5__x4ed8_">
      <xsd:simpleType>
        <xsd:restriction base="dms:DateTime"/>
      </xsd:simpleType>
    </xsd:element>
    <xsd:element name="_x65e5__x4ed8__x3068__x6642__x523b_" ma:index="15" nillable="true" ma:displayName="日付と時刻" ma:format="DateTime" ma:internalName="_x65e5__x4ed8__x3068__x6642__x523b_">
      <xsd:simpleType>
        <xsd:restriction base="dms:DateTime"/>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D32D82-5F74-45CD-985B-85C39DC9DC9C}">
  <ds:schemaRefs>
    <ds:schemaRef ds:uri="http://purl.org/dc/elements/1.1/"/>
    <ds:schemaRef ds:uri="http://purl.org/dc/terms/"/>
    <ds:schemaRef ds:uri="15d67602-a9f7-4793-a02c-f8b4e38e48f5"/>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079dc812-d362-4b49-8a1c-27de54161c38"/>
    <ds:schemaRef ds:uri="http://schemas.microsoft.com/office/2006/metadata/properties"/>
  </ds:schemaRefs>
</ds:datastoreItem>
</file>

<file path=customXml/itemProps2.xml><?xml version="1.0" encoding="utf-8"?>
<ds:datastoreItem xmlns:ds="http://schemas.openxmlformats.org/officeDocument/2006/customXml" ds:itemID="{77880581-33F7-4938-98C0-83C85C95DD84}">
  <ds:schemaRefs>
    <ds:schemaRef ds:uri="http://schemas.microsoft.com/sharepoint/v3/contenttype/forms"/>
  </ds:schemaRefs>
</ds:datastoreItem>
</file>

<file path=customXml/itemProps3.xml><?xml version="1.0" encoding="utf-8"?>
<ds:datastoreItem xmlns:ds="http://schemas.openxmlformats.org/officeDocument/2006/customXml" ds:itemID="{D87E4DA4-6F80-44A3-AA26-FEE7DAB5E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dc812-d362-4b49-8a1c-27de54161c38"/>
    <ds:schemaRef ds:uri="15d67602-a9f7-4793-a02c-f8b4e38e4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CV（For submission）</vt:lpstr>
      <vt:lpstr>CV（Example of entry)</vt:lpstr>
      <vt:lpstr>Guideline for completing CV</vt:lpstr>
      <vt:lpstr>Fields of Specializations</vt:lpstr>
      <vt:lpstr>Degree list</vt:lpstr>
      <vt:lpstr>Status of residence</vt:lpstr>
      <vt:lpstr>事務所利用シート</vt:lpstr>
      <vt:lpstr>Accessインポート用</vt:lpstr>
      <vt:lpstr>Accessインポート用 (学歴)</vt:lpstr>
      <vt:lpstr>Accessインポート用 (職歴)</vt:lpstr>
      <vt:lpstr>'Fields of Specializations'!cd専門分野</vt:lpstr>
      <vt:lpstr>'CV（Example of entry)'!Print_Area</vt:lpstr>
      <vt:lpstr>'CV（For submission）'!Print_Area</vt:lpstr>
      <vt:lpstr>'Fields of Specializations'!Print_Titles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creator>岡野　友美</dc:creator>
  <cp:lastModifiedBy>HIRAI Yusuke</cp:lastModifiedBy>
  <cp:lastPrinted>2024-04-03T02:56:37Z</cp:lastPrinted>
  <dcterms:created xsi:type="dcterms:W3CDTF">2020-04-10T01:34:14Z</dcterms:created>
  <dcterms:modified xsi:type="dcterms:W3CDTF">2024-04-03T02:56:55Z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MediaServiceImageTags">
    <vt:lpwstr/>
  </property>
</Properties>
</file>