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wasedamail.sharepoint.com/sites/msteams_05bd27/Shared Documents/General/020_入試係/020_教育学研究科/010_入試/05_科目等履修生入試/2026年度/01_周知・手配/260122時間割公開＆入学願公開/"/>
    </mc:Choice>
  </mc:AlternateContent>
  <xr:revisionPtr revIDLastSave="222" documentId="8_{A6A76CFD-2334-4D9A-876B-C265D886AF92}" xr6:coauthVersionLast="47" xr6:coauthVersionMax="47" xr10:uidLastSave="{712ED307-B44F-44FA-B251-934B93F0F9DB}"/>
  <workbookProtection workbookAlgorithmName="SHA-512" workbookHashValue="8+AbVQWaWOSoBGLfeV+uM0o9Hjy7Ctqb1Sot8S/6+yb5g0nn6d0L2XoCK5ANU44TrFDHbj4Yh5iiFwg3u/AsTw==" workbookSaltValue="hPaAVUF9ad0aDyz/4qUfFA==" workbookSpinCount="100000" lockStructure="1"/>
  <bookViews>
    <workbookView xWindow="-120" yWindow="-16320" windowWidth="29040" windowHeight="15840" xr2:uid="{B7594FB2-E957-4F93-89FF-0520318BEDF7}"/>
  </bookViews>
  <sheets>
    <sheet name="科目等履修生入学願(様式-③)" sheetId="1" r:id="rId1"/>
    <sheet name="時間割" sheetId="3" state="hidden" r:id="rId2"/>
    <sheet name="リスト" sheetId="2" state="hidden" r:id="rId3"/>
  </sheets>
  <definedNames>
    <definedName name="_xlnm.Print_Area" localSheetId="0">'科目等履修生入学願(様式-③)'!$A$2:$K$38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L23" i="1"/>
  <c r="F24" i="1"/>
  <c r="L24" i="1"/>
  <c r="F25" i="1"/>
  <c r="L25" i="1"/>
  <c r="J5" i="1"/>
  <c r="F15" i="1"/>
  <c r="L15" i="1"/>
  <c r="F16" i="1"/>
  <c r="L16" i="1"/>
  <c r="F17" i="1"/>
  <c r="L17" i="1"/>
  <c r="D25" i="1"/>
  <c r="D15" i="1"/>
  <c r="J23" i="1"/>
  <c r="J24" i="1"/>
  <c r="J25" i="1"/>
  <c r="H26" i="1"/>
  <c r="J15" i="1"/>
  <c r="J16" i="1"/>
  <c r="J17" i="1"/>
  <c r="H18" i="1"/>
  <c r="K15" i="1"/>
  <c r="K16" i="1"/>
  <c r="K17" i="1"/>
  <c r="J18" i="1"/>
  <c r="J20" i="1"/>
  <c r="K23" i="1"/>
  <c r="K24" i="1"/>
  <c r="K25" i="1"/>
  <c r="J26" i="1"/>
  <c r="J28" i="1"/>
  <c r="J30" i="1"/>
  <c r="H20" i="1"/>
  <c r="H28" i="1"/>
  <c r="H30" i="1"/>
  <c r="F18" i="1"/>
  <c r="F20" i="1"/>
  <c r="F26" i="1"/>
  <c r="F28" i="1"/>
  <c r="F30" i="1"/>
  <c r="A34" i="1"/>
  <c r="A33" i="1"/>
  <c r="A35" i="1"/>
  <c r="D16" i="1"/>
  <c r="H23" i="1"/>
  <c r="H24" i="1"/>
  <c r="D23" i="1"/>
  <c r="H25" i="1"/>
  <c r="D24" i="1"/>
  <c r="H17" i="1"/>
  <c r="H16" i="1"/>
  <c r="D17" i="1"/>
  <c r="H15" i="1"/>
</calcChain>
</file>

<file path=xl/sharedStrings.xml><?xml version="1.0" encoding="utf-8"?>
<sst xmlns="http://schemas.openxmlformats.org/spreadsheetml/2006/main" count="554" uniqueCount="330">
  <si>
    <t>記入日</t>
    <rPh sb="0" eb="3">
      <t>キニュウビ</t>
    </rPh>
    <phoneticPr fontId="1"/>
  </si>
  <si>
    <t>氏名</t>
    <rPh sb="0" eb="2">
      <t>シメイ</t>
    </rPh>
    <phoneticPr fontId="1"/>
  </si>
  <si>
    <t>入学時の在留資格</t>
    <rPh sb="0" eb="3">
      <t>ニュウガクジ</t>
    </rPh>
    <rPh sb="4" eb="8">
      <t>ザイリュウシカク</t>
    </rPh>
    <phoneticPr fontId="1"/>
  </si>
  <si>
    <t>入試区分</t>
    <rPh sb="0" eb="4">
      <t>ニュウシクブン</t>
    </rPh>
    <phoneticPr fontId="1"/>
  </si>
  <si>
    <t>学期</t>
    <rPh sb="0" eb="2">
      <t>ガッキ</t>
    </rPh>
    <phoneticPr fontId="1"/>
  </si>
  <si>
    <t>春学期</t>
    <rPh sb="0" eb="3">
      <t>ハルガッキ</t>
    </rPh>
    <phoneticPr fontId="1"/>
  </si>
  <si>
    <t>教育学研究科
履修科目</t>
    <rPh sb="0" eb="6">
      <t>キョウイクガクケンキュウカ</t>
    </rPh>
    <rPh sb="7" eb="11">
      <t>リシュウカモク</t>
    </rPh>
    <phoneticPr fontId="1"/>
  </si>
  <si>
    <t>履修科目名</t>
    <rPh sb="0" eb="5">
      <t>リシュウカモクメイ</t>
    </rPh>
    <phoneticPr fontId="1"/>
  </si>
  <si>
    <t>学期・曜日・時限</t>
    <rPh sb="0" eb="2">
      <t>ガッキ</t>
    </rPh>
    <rPh sb="3" eb="5">
      <t>ヨウビ</t>
    </rPh>
    <rPh sb="6" eb="8">
      <t>ジゲン</t>
    </rPh>
    <phoneticPr fontId="1"/>
  </si>
  <si>
    <t>担当教員名</t>
    <rPh sb="0" eb="4">
      <t>タントウキョウイン</t>
    </rPh>
    <rPh sb="4" eb="5">
      <t>メイ</t>
    </rPh>
    <phoneticPr fontId="1"/>
  </si>
  <si>
    <t>単位数</t>
    <rPh sb="0" eb="3">
      <t>タンイスウ</t>
    </rPh>
    <phoneticPr fontId="1"/>
  </si>
  <si>
    <t>授業時間
(分)</t>
    <rPh sb="0" eb="4">
      <t>ジュギョウジカン</t>
    </rPh>
    <rPh sb="6" eb="7">
      <t>フン</t>
    </rPh>
    <phoneticPr fontId="1"/>
  </si>
  <si>
    <t>小計</t>
    <rPh sb="0" eb="2">
      <t>ショウケイ</t>
    </rPh>
    <phoneticPr fontId="1"/>
  </si>
  <si>
    <t>科目</t>
    <rPh sb="0" eb="2">
      <t>カモク</t>
    </rPh>
    <phoneticPr fontId="1"/>
  </si>
  <si>
    <t>単位</t>
    <rPh sb="0" eb="2">
      <t>タンイ</t>
    </rPh>
    <phoneticPr fontId="1"/>
  </si>
  <si>
    <t>分</t>
    <rPh sb="0" eb="1">
      <t>フン</t>
    </rPh>
    <phoneticPr fontId="1"/>
  </si>
  <si>
    <t>春学期小計</t>
    <rPh sb="0" eb="3">
      <t>ハルガッキ</t>
    </rPh>
    <rPh sb="3" eb="4">
      <t>ショウ</t>
    </rPh>
    <rPh sb="4" eb="5">
      <t>ケイ</t>
    </rPh>
    <phoneticPr fontId="1"/>
  </si>
  <si>
    <t>秋学期</t>
    <rPh sb="0" eb="3">
      <t>アキガッキ</t>
    </rPh>
    <phoneticPr fontId="1"/>
  </si>
  <si>
    <t>秋学期小計</t>
    <rPh sb="0" eb="3">
      <t>アキガッキ</t>
    </rPh>
    <rPh sb="3" eb="4">
      <t>ショウ</t>
    </rPh>
    <rPh sb="4" eb="5">
      <t>ケイ</t>
    </rPh>
    <phoneticPr fontId="1"/>
  </si>
  <si>
    <t>両学期合計</t>
    <rPh sb="0" eb="3">
      <t>リョウガッキ</t>
    </rPh>
    <rPh sb="3" eb="5">
      <t>ゴウケイ</t>
    </rPh>
    <phoneticPr fontId="1"/>
  </si>
  <si>
    <t>専攻</t>
    <rPh sb="0" eb="2">
      <t>センコウ</t>
    </rPh>
    <phoneticPr fontId="1"/>
  </si>
  <si>
    <t>専攻名</t>
    <rPh sb="0" eb="3">
      <t>センコウメイ</t>
    </rPh>
    <phoneticPr fontId="1"/>
  </si>
  <si>
    <t>学校教育</t>
    <rPh sb="0" eb="4">
      <t>ガッコウキョウイク</t>
    </rPh>
    <phoneticPr fontId="1"/>
  </si>
  <si>
    <t>数学教育</t>
    <rPh sb="0" eb="4">
      <t>スウガクキョウイク</t>
    </rPh>
    <phoneticPr fontId="1"/>
  </si>
  <si>
    <t>国語教育</t>
    <rPh sb="0" eb="4">
      <t>コクゴキョウイク</t>
    </rPh>
    <phoneticPr fontId="1"/>
  </si>
  <si>
    <t>英語教育</t>
    <rPh sb="0" eb="4">
      <t>エイゴキョウイク</t>
    </rPh>
    <phoneticPr fontId="1"/>
  </si>
  <si>
    <t>社会科教育</t>
    <rPh sb="0" eb="3">
      <t>シャカイカ</t>
    </rPh>
    <rPh sb="3" eb="5">
      <t>キョウイク</t>
    </rPh>
    <phoneticPr fontId="1"/>
  </si>
  <si>
    <t>高度教職実践</t>
    <rPh sb="0" eb="6">
      <t>コウドキョウショクジッセン</t>
    </rPh>
    <phoneticPr fontId="1"/>
  </si>
  <si>
    <t>一般履修生</t>
    <rPh sb="0" eb="5">
      <t>イッパンリシュウセイ</t>
    </rPh>
    <phoneticPr fontId="1"/>
  </si>
  <si>
    <t>委託履修生</t>
    <rPh sb="0" eb="5">
      <t>イタクリシュウセイ</t>
    </rPh>
    <phoneticPr fontId="1"/>
  </si>
  <si>
    <t>外国学生</t>
    <rPh sb="0" eb="4">
      <t>ガイコクガクセイ</t>
    </rPh>
    <phoneticPr fontId="1"/>
  </si>
  <si>
    <t>入試</t>
    <rPh sb="0" eb="2">
      <t>ニュウシ</t>
    </rPh>
    <phoneticPr fontId="1"/>
  </si>
  <si>
    <t>フリガナ</t>
    <phoneticPr fontId="1"/>
  </si>
  <si>
    <t>貴大学大学院教育学研究科において、科目等履修生として下記の通り履修したく、許可願います。</t>
    <rPh sb="0" eb="1">
      <t>キ</t>
    </rPh>
    <rPh sb="1" eb="6">
      <t>ダイガクダイガクイン</t>
    </rPh>
    <rPh sb="6" eb="12">
      <t>キョウイクガクケンキュウカ</t>
    </rPh>
    <rPh sb="17" eb="23">
      <t>カモクトウリシュウセイ</t>
    </rPh>
    <rPh sb="26" eb="28">
      <t>カキ</t>
    </rPh>
    <rPh sb="29" eb="30">
      <t>トオ</t>
    </rPh>
    <rPh sb="31" eb="33">
      <t>リシュウ</t>
    </rPh>
    <rPh sb="37" eb="40">
      <t>キョカネガ</t>
    </rPh>
    <phoneticPr fontId="1"/>
  </si>
  <si>
    <t>日本国籍のため不要</t>
    <rPh sb="0" eb="4">
      <t>ニホンコクセキ</t>
    </rPh>
    <rPh sb="7" eb="9">
      <t>フヨウ</t>
    </rPh>
    <phoneticPr fontId="1"/>
  </si>
  <si>
    <t>「留学」取得希望</t>
    <rPh sb="1" eb="3">
      <t>リュウガク</t>
    </rPh>
    <rPh sb="4" eb="8">
      <t>シュトクキボウ</t>
    </rPh>
    <phoneticPr fontId="1"/>
  </si>
  <si>
    <t>在留資格あり</t>
    <rPh sb="0" eb="4">
      <t>ザイリュウシカク</t>
    </rPh>
    <phoneticPr fontId="1"/>
  </si>
  <si>
    <t>在留資格</t>
    <rPh sb="0" eb="4">
      <t>ザイリュウシカク</t>
    </rPh>
    <phoneticPr fontId="1"/>
  </si>
  <si>
    <t>番号</t>
    <rPh sb="0" eb="2">
      <t>バンゴウ</t>
    </rPh>
    <phoneticPr fontId="1"/>
  </si>
  <si>
    <t>科目名</t>
    <rPh sb="0" eb="3">
      <t>カモクメイ</t>
    </rPh>
    <phoneticPr fontId="1"/>
  </si>
  <si>
    <t>時間割</t>
    <rPh sb="0" eb="3">
      <t>ジカンワリ</t>
    </rPh>
    <phoneticPr fontId="1"/>
  </si>
  <si>
    <t>担当者</t>
    <rPh sb="0" eb="3">
      <t>タントウシャ</t>
    </rPh>
    <phoneticPr fontId="1"/>
  </si>
  <si>
    <t>藤井　千春</t>
  </si>
  <si>
    <t>春学期・火・２時限</t>
  </si>
  <si>
    <t>阿内　春生</t>
  </si>
  <si>
    <t>障害・神経心理学特論Ａ（保健医療分野に関する理論と支援の展開）</t>
  </si>
  <si>
    <t>春学期・木・４時限</t>
  </si>
  <si>
    <t>坂爪　一幸</t>
  </si>
  <si>
    <t>障害・神経心理学特論Ｂ（保健医療分野に関する理論と支援の展開）</t>
  </si>
  <si>
    <t>秋学期・木・４時限</t>
  </si>
  <si>
    <t>学校心理学特論Ａ（教育分野に関する理論と支援の展開）</t>
  </si>
  <si>
    <t>春学期・金・２時限</t>
  </si>
  <si>
    <t>本田　恵子</t>
  </si>
  <si>
    <t>学校心理学特論Ｂ（教育分野に関する理論と支援の展開）</t>
  </si>
  <si>
    <t>秋学期・金・２時限</t>
  </si>
  <si>
    <t>春学期・水・４時限</t>
  </si>
  <si>
    <t>吉田　文</t>
  </si>
  <si>
    <t>坂内　夏子</t>
  </si>
  <si>
    <t>秋学期・火・３時限</t>
  </si>
  <si>
    <t>産業・労働心理学特論Ｂ（産業・労働分野に関する理論と支援の展開）</t>
  </si>
  <si>
    <t>安達　智子</t>
  </si>
  <si>
    <t>国語科教育特論３</t>
  </si>
  <si>
    <t>菊野　雅之</t>
  </si>
  <si>
    <t>国語科教育特論４</t>
  </si>
  <si>
    <t>秋学期・水・４時限</t>
  </si>
  <si>
    <t>国文学特論１（古典文学）</t>
  </si>
  <si>
    <t>工藤　浩</t>
  </si>
  <si>
    <t>国文学特論２（古典文学）</t>
  </si>
  <si>
    <t>国文学特論３（古典文学）</t>
  </si>
  <si>
    <t>春学期・水・３時限</t>
  </si>
  <si>
    <t>新美　哲彦</t>
  </si>
  <si>
    <t>国文学特論４（古典文学）</t>
  </si>
  <si>
    <t>秋学期・水・３時限</t>
  </si>
  <si>
    <t>福家　俊幸</t>
  </si>
  <si>
    <t>２０２６年度　科目等履修生入学願</t>
    <rPh sb="4" eb="6">
      <t>ネンド</t>
    </rPh>
    <rPh sb="7" eb="13">
      <t>カモクトウリシュウセイ</t>
    </rPh>
    <rPh sb="13" eb="16">
      <t>ニュウガクネガ</t>
    </rPh>
    <phoneticPr fontId="1"/>
  </si>
  <si>
    <t>科目等　様式-③</t>
    <rPh sb="0" eb="3">
      <t>カモクトウ</t>
    </rPh>
    <rPh sb="4" eb="6">
      <t>ヨウシキ</t>
    </rPh>
    <phoneticPr fontId="1"/>
  </si>
  <si>
    <t>早稲田大学
大学院教育学研究科</t>
    <rPh sb="0" eb="5">
      <t>ワセダダイガク</t>
    </rPh>
    <rPh sb="6" eb="9">
      <t>ダイガクイン</t>
    </rPh>
    <rPh sb="9" eb="15">
      <t>キョウイクガクケンキュウカ</t>
    </rPh>
    <phoneticPr fontId="1"/>
  </si>
  <si>
    <t>科目
番号</t>
    <rPh sb="0" eb="2">
      <t>カモク</t>
    </rPh>
    <rPh sb="3" eb="5">
      <t>バンゴウ</t>
    </rPh>
    <phoneticPr fontId="1"/>
  </si>
  <si>
    <r>
      <t xml:space="preserve">受験番号
</t>
    </r>
    <r>
      <rPr>
        <sz val="9"/>
        <color theme="1"/>
        <rFont val="UD デジタル 教科書体 NP-R"/>
        <family val="1"/>
        <charset val="128"/>
      </rPr>
      <t>※事務所使用欄</t>
    </r>
    <rPh sb="0" eb="4">
      <t>ジュケンバンゴウ</t>
    </rPh>
    <rPh sb="6" eb="9">
      <t>ジムショ</t>
    </rPh>
    <phoneticPr fontId="1"/>
  </si>
  <si>
    <t>★色付きのセルへ入力してください</t>
    <rPh sb="1" eb="3">
      <t>イロツキ</t>
    </rPh>
    <rPh sb="8" eb="10">
      <t>ニュウリョク</t>
    </rPh>
    <phoneticPr fontId="1"/>
  </si>
  <si>
    <t>科目
番号</t>
    <phoneticPr fontId="1"/>
  </si>
  <si>
    <t>教育学特論Ａ</t>
  </si>
  <si>
    <t>春学期・木・１時限</t>
  </si>
  <si>
    <t>教育行財政特論Ｂ</t>
  </si>
  <si>
    <t>秋学期・火・２時限</t>
  </si>
  <si>
    <t>初等教育学特論３Ｂ</t>
  </si>
  <si>
    <t>秋学期・月・３時限</t>
  </si>
  <si>
    <t>教育評価・測定特論Ａ</t>
  </si>
  <si>
    <t>春学期・月・３時限</t>
  </si>
  <si>
    <t>教育評価・測定特論Ｂ</t>
  </si>
  <si>
    <t>産業・労働心理学特論Ａ（産業・労働分野に関する理論と支援の展開）</t>
  </si>
  <si>
    <t>教育社会学特論Ｂ</t>
  </si>
  <si>
    <t>社会教育学特論１Ｂ</t>
  </si>
  <si>
    <t>社会教育学特論４Ｂ</t>
  </si>
  <si>
    <t>社会調査</t>
  </si>
  <si>
    <t>秋学期・金・３時限</t>
  </si>
  <si>
    <t>教育リテラシー</t>
  </si>
  <si>
    <t>秋学期・火・４時限</t>
    <rPh sb="0" eb="3">
      <t>アキガッキ</t>
    </rPh>
    <rPh sb="4" eb="5">
      <t>ヒ</t>
    </rPh>
    <rPh sb="7" eb="9">
      <t>ジゲン</t>
    </rPh>
    <phoneticPr fontId="3"/>
  </si>
  <si>
    <t>インクルーシブ教育における学級経営（家族関係・集団・地域社会における心理支援に関する理論と実践）</t>
  </si>
  <si>
    <t>夏季集中・無・その他</t>
    <rPh sb="0" eb="4">
      <t>カキシュウチュウ</t>
    </rPh>
    <rPh sb="5" eb="6">
      <t>ナシ</t>
    </rPh>
    <rPh sb="9" eb="10">
      <t>タ</t>
    </rPh>
    <phoneticPr fontId="3"/>
  </si>
  <si>
    <t>脳科学を活かしたインクルーシブ教育</t>
  </si>
  <si>
    <t>秋学期・金・１時限</t>
    <rPh sb="0" eb="3">
      <t>アキガッキ</t>
    </rPh>
    <rPh sb="4" eb="5">
      <t>キン</t>
    </rPh>
    <rPh sb="7" eb="9">
      <t>ジゲン</t>
    </rPh>
    <phoneticPr fontId="3"/>
  </si>
  <si>
    <t>私学における特別支援教育</t>
  </si>
  <si>
    <t>冬季集中・無・その他</t>
    <rPh sb="0" eb="2">
      <t>トウキ</t>
    </rPh>
    <rPh sb="2" eb="4">
      <t>シュウチュウ</t>
    </rPh>
    <rPh sb="5" eb="6">
      <t>ナシ</t>
    </rPh>
    <rPh sb="9" eb="10">
      <t>タ</t>
    </rPh>
    <phoneticPr fontId="3"/>
  </si>
  <si>
    <t>冬クォーター・土・３時限～５時限</t>
    <rPh sb="0" eb="1">
      <t>フユ</t>
    </rPh>
    <rPh sb="7" eb="8">
      <t>ド</t>
    </rPh>
    <rPh sb="10" eb="12">
      <t>ジゲン</t>
    </rPh>
    <rPh sb="14" eb="16">
      <t>ジゲン</t>
    </rPh>
    <phoneticPr fontId="3"/>
  </si>
  <si>
    <t>夏クォーター・土・３時限～５時限</t>
    <rPh sb="0" eb="1">
      <t>ナツ</t>
    </rPh>
    <rPh sb="7" eb="8">
      <t>ド</t>
    </rPh>
    <rPh sb="10" eb="12">
      <t>ジゲン</t>
    </rPh>
    <rPh sb="14" eb="16">
      <t>ジゲン</t>
    </rPh>
    <phoneticPr fontId="3"/>
  </si>
  <si>
    <t>日本語教育特論１</t>
  </si>
  <si>
    <t>春学期・木・２時限</t>
  </si>
  <si>
    <t>日本語教育特論２</t>
  </si>
  <si>
    <t>秋学期・木・２時限</t>
  </si>
  <si>
    <t>日本語学特論７</t>
  </si>
  <si>
    <t>春学期・木・５時限</t>
  </si>
  <si>
    <t>日本語学特論８</t>
  </si>
  <si>
    <t>秋学期・木・５時限</t>
  </si>
  <si>
    <t>国文学特論８（古典文学）</t>
  </si>
  <si>
    <t>秋学期・水・２時限</t>
  </si>
  <si>
    <t>国文学特論９（近代文学）</t>
  </si>
  <si>
    <t>春学期・月・２時限</t>
  </si>
  <si>
    <t>国文学特論１１（近代文学）</t>
  </si>
  <si>
    <t>春学期・水・２時限</t>
  </si>
  <si>
    <t>国文学特論１２（近代文学）</t>
  </si>
  <si>
    <t>中国文学特論１</t>
  </si>
  <si>
    <t>文献研究１</t>
  </si>
  <si>
    <t>春学期・水・５時限</t>
  </si>
  <si>
    <t>文献研究２</t>
  </si>
  <si>
    <t>秋学期・水・５時限</t>
  </si>
  <si>
    <t>英語科教育特論I-1(技能別・統合型授業の理論と実践)</t>
  </si>
  <si>
    <t>春学期・木・３時限</t>
  </si>
  <si>
    <t>英語科教育特論I-2(技能別・統合型授業の理論と実践)</t>
  </si>
  <si>
    <t>英語科教育特論III-1（Second Language Acquisition）</t>
  </si>
  <si>
    <t>英語科教育特論III-2（Second Language Research）</t>
  </si>
  <si>
    <t>英語科教育特殊講義I-1(Research methods in language education 1)</t>
  </si>
  <si>
    <t>英語科教育特殊講義I-2(Research methods in language education 2)</t>
  </si>
  <si>
    <t>英語学特論I-1(Current topics in language and linguistics)</t>
  </si>
  <si>
    <t>英語学特論I-2(Understanding language and society)</t>
  </si>
  <si>
    <t>英語科教育特殊講義II(質的研究)-1
(Qualitative research methods in language education II-1)</t>
  </si>
  <si>
    <t>英語科教育特殊講義II(質的研究)-2 
(Qualitative research methods in language education II-2)</t>
  </si>
  <si>
    <t>英米文学特殊講義１(現代文学批評理論を原典で読む1)</t>
  </si>
  <si>
    <t>英米文学特殊講義２(現代文学批評理論を原典で読む2)</t>
  </si>
  <si>
    <t>英文学特論III-1(詩と散文）</t>
  </si>
  <si>
    <t>英文学特論III-2（詩と散文）</t>
  </si>
  <si>
    <t>社会科教育特論I</t>
  </si>
  <si>
    <t>歴史学特論III-1（日本近世史）</t>
  </si>
  <si>
    <t>歴史学特論VII-1（東洋近現代史）</t>
  </si>
  <si>
    <t>歴史学特論VII-2（東洋近現代史）</t>
  </si>
  <si>
    <t>歴史学特論XII-1（西洋近現代史）</t>
  </si>
  <si>
    <t>歴史学特論XII-2（西洋近現代史）</t>
  </si>
  <si>
    <t>秋学期・月・２時限</t>
  </si>
  <si>
    <t>歴史学特論XIII-1（中国近現代史）</t>
  </si>
  <si>
    <t>春学期・火・３時限</t>
  </si>
  <si>
    <t>歴史学特論XIII-2（中国近現代史）</t>
  </si>
  <si>
    <t>地理学特論I-2（自然地理）</t>
  </si>
  <si>
    <t>秋学期・火・５時限</t>
  </si>
  <si>
    <t>政治学特論I-1（行政学）</t>
  </si>
  <si>
    <t>政治学特論I-2（行政学）</t>
  </si>
  <si>
    <t>社会学特論I-1（都市社会学）</t>
  </si>
  <si>
    <t>社会学特論I-2（都市社会学）</t>
  </si>
  <si>
    <t>メディア・コミュニケーション学特論II-1（ジャーナリズム）</t>
  </si>
  <si>
    <t>春学期・金・５時限</t>
  </si>
  <si>
    <t>メディア・コミュニケーション学特論II-2（ジャーナリズム）</t>
  </si>
  <si>
    <t>秋学期・金・５時限</t>
  </si>
  <si>
    <t>数学科教育特論I-1</t>
  </si>
  <si>
    <t>数学科教育特論I-2</t>
  </si>
  <si>
    <t>数学科教育特論IV-1</t>
  </si>
  <si>
    <t>春学期・金・６時限</t>
  </si>
  <si>
    <t>数学科教育特論IV-2</t>
  </si>
  <si>
    <t>秋学期・金・６時限</t>
  </si>
  <si>
    <t>解析学特論III-1</t>
  </si>
  <si>
    <t>春学期・金・４時限</t>
  </si>
  <si>
    <t>解析学特論III-2</t>
  </si>
  <si>
    <t>秋学期・金・４時限</t>
  </si>
  <si>
    <t>代数学特論I-1</t>
  </si>
  <si>
    <t>代数学特論I-2</t>
  </si>
  <si>
    <t>代数学特論II-1</t>
  </si>
  <si>
    <t>春学期・金・３時限</t>
  </si>
  <si>
    <t>代数学特論II-2</t>
  </si>
  <si>
    <t>情報数学特論III-1</t>
  </si>
  <si>
    <t>春学期・月・６時限</t>
  </si>
  <si>
    <t>情報数学特論III-2</t>
  </si>
  <si>
    <t>秋学期・月・６時限</t>
  </si>
  <si>
    <t>情報数学特論IV-1</t>
  </si>
  <si>
    <t>情報数学特論IV-2</t>
  </si>
  <si>
    <t>トポロジー特論II-1</t>
  </si>
  <si>
    <t>トポロジー特論II-2</t>
  </si>
  <si>
    <t>教授・学習論</t>
  </si>
  <si>
    <t>秋学期・水・１時限</t>
  </si>
  <si>
    <t>生徒・生活指導論(教育分野に関する理論と支援の展開)</t>
  </si>
  <si>
    <t>初等科学教育論</t>
  </si>
  <si>
    <t>発達障害論</t>
  </si>
  <si>
    <t>特別支援教育の理論と制度</t>
  </si>
  <si>
    <t>学校カウンセリングＡ（心理支援に関する理論と実践）</t>
  </si>
  <si>
    <t>学校カウンセリングＢ（心理支援に関する理論と実践）</t>
  </si>
  <si>
    <t>生涯教育論</t>
  </si>
  <si>
    <t>人間理解基盤講座（心の健康教育に関する理論と実践）</t>
  </si>
  <si>
    <t>春クォーター・土・３時限～５時限</t>
  </si>
  <si>
    <t>発達障害の理解と指導実践</t>
  </si>
  <si>
    <t>夏季集中・無・その他</t>
  </si>
  <si>
    <t>進路多様校の教育課題</t>
  </si>
  <si>
    <t>春クォーター・水・４時限</t>
  </si>
  <si>
    <t>私立学校の教育と経営</t>
  </si>
  <si>
    <t>持続可能な開発のための教育(ESD)の理論と実践</t>
  </si>
  <si>
    <t>学校マネジメントの視点で見た学校教育研究</t>
  </si>
  <si>
    <t>秋学期・土・６時限</t>
  </si>
  <si>
    <t>インクルーシブ教育のシステム構築</t>
  </si>
  <si>
    <t>冬クォーター・木・３時限</t>
  </si>
  <si>
    <t>英米文化研究２(Background Studies 2)</t>
  </si>
  <si>
    <t>社会言語学1(Language and social interaction)</t>
  </si>
  <si>
    <t>春学期・木・６時限</t>
  </si>
  <si>
    <t>社会言語学2(Doing sociolinguistic research)</t>
  </si>
  <si>
    <t>秋学期・木・６時限</t>
  </si>
  <si>
    <t>心理言語学Ａ</t>
  </si>
  <si>
    <t>心理言語学Ｂ</t>
  </si>
  <si>
    <t>文化史研究</t>
  </si>
  <si>
    <t>環境論１</t>
  </si>
  <si>
    <t>地域研究II</t>
  </si>
  <si>
    <t>冬季集中・無・その他</t>
  </si>
  <si>
    <t>新国語教育講座</t>
  </si>
  <si>
    <t>秋学期・火・３時限</t>
    <rPh sb="0" eb="3">
      <t>アキガッキ</t>
    </rPh>
    <rPh sb="4" eb="5">
      <t>ヒ</t>
    </rPh>
    <rPh sb="7" eb="9">
      <t>ジゲン</t>
    </rPh>
    <phoneticPr fontId="3"/>
  </si>
  <si>
    <t>歴史を学ぶ意義</t>
  </si>
  <si>
    <t>英語教育の意義</t>
  </si>
  <si>
    <t>英語(Academic Writing &amp; Presentation 1)</t>
  </si>
  <si>
    <t>英語(Academic Writing &amp; Presentation 2)</t>
  </si>
  <si>
    <t>ドイツ語１</t>
  </si>
  <si>
    <t>ドイツ語２</t>
  </si>
  <si>
    <t>中国語１</t>
  </si>
  <si>
    <t>バックハウス　ペート</t>
  </si>
  <si>
    <t>秋野　有紀</t>
  </si>
  <si>
    <t>上村　敏郎</t>
  </si>
  <si>
    <t>清水　賢一郎</t>
  </si>
  <si>
    <t>大村　龍太郎</t>
  </si>
  <si>
    <t>椎名　乾平</t>
  </si>
  <si>
    <t>小林　敦子</t>
  </si>
  <si>
    <t>濱中　淳子</t>
  </si>
  <si>
    <t>河村　茂雄</t>
  </si>
  <si>
    <t>荒川　信行</t>
  </si>
  <si>
    <t>高橋　あつ子</t>
  </si>
  <si>
    <t>半田　淳子</t>
  </si>
  <si>
    <t>丸山　岳彦</t>
  </si>
  <si>
    <t>天野　聡一</t>
  </si>
  <si>
    <t>光石　亜由美</t>
  </si>
  <si>
    <t>金井　景子</t>
  </si>
  <si>
    <t>五味渕　典嗣</t>
  </si>
  <si>
    <t>内山　精也</t>
  </si>
  <si>
    <t>佐々木　孝浩</t>
  </si>
  <si>
    <t>折井　麻美子</t>
  </si>
  <si>
    <t>原田　哲男</t>
  </si>
  <si>
    <t>オオガ‐ボールドウィン　ウィリアム</t>
  </si>
  <si>
    <t>片山　晶子</t>
  </si>
  <si>
    <t>佐久間　由梨</t>
  </si>
  <si>
    <t>虹林　慶</t>
  </si>
  <si>
    <t>池　俊介</t>
  </si>
  <si>
    <t>大橋　幸泰</t>
  </si>
  <si>
    <t>石濱　裕美子</t>
  </si>
  <si>
    <t>小森　宏美</t>
  </si>
  <si>
    <t>岡本　隆司</t>
  </si>
  <si>
    <t>宇根　寛</t>
  </si>
  <si>
    <t>小原　隆治</t>
  </si>
  <si>
    <t>若林　幹夫</t>
  </si>
  <si>
    <t>澤　康臣</t>
  </si>
  <si>
    <t>宮川　健</t>
  </si>
  <si>
    <t>高木　悟</t>
  </si>
  <si>
    <t>戸松　玲治</t>
  </si>
  <si>
    <t>安福　悠</t>
  </si>
  <si>
    <t>村井　聡</t>
  </si>
  <si>
    <t>谷　誠一郎</t>
  </si>
  <si>
    <t>安原　晃</t>
  </si>
  <si>
    <t>鹿毛　雅治</t>
  </si>
  <si>
    <t>佐藤　寛之</t>
  </si>
  <si>
    <t>齊藤　宇開</t>
  </si>
  <si>
    <t>岡崎　慎治</t>
  </si>
  <si>
    <t>松山　鮎子</t>
  </si>
  <si>
    <t>村山　光子</t>
  </si>
  <si>
    <t>池辺　直孝</t>
  </si>
  <si>
    <t>簗瀬　誠</t>
  </si>
  <si>
    <t>丸山　英樹</t>
  </si>
  <si>
    <t>松永　典子</t>
  </si>
  <si>
    <t>中本　敬子</t>
  </si>
  <si>
    <t>藤崎　衛</t>
  </si>
  <si>
    <t>加賀美　雅弘</t>
  </si>
  <si>
    <t>松木　正恵</t>
  </si>
  <si>
    <t>小嶋　栄一</t>
  </si>
  <si>
    <t>萩原　一郎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</si>
  <si>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</si>
  <si>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</si>
  <si>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</si>
  <si>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</si>
  <si>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</si>
  <si>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</si>
  <si>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</si>
  <si>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</si>
  <si>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</si>
  <si>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</si>
  <si>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</si>
  <si>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</si>
  <si>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</si>
  <si>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</si>
  <si>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</si>
  <si>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</si>
  <si>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</si>
  <si>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</si>
  <si>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</si>
  <si>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</si>
  <si>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</si>
  <si>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</si>
  <si>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</si>
  <si>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</si>
  <si>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</si>
  <si>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</si>
  <si>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r>
      <t>＜提出前確認＞　以下、記載内容について確認し、</t>
    </r>
    <r>
      <rPr>
        <b/>
        <sz val="12"/>
        <color theme="1"/>
        <rFont val="Segoe UI Symbol"/>
        <family val="1"/>
      </rPr>
      <t>☑</t>
    </r>
    <r>
      <rPr>
        <b/>
        <sz val="12"/>
        <color theme="1"/>
        <rFont val="UD デジタル 教科書体 NP-R"/>
        <family val="1"/>
        <charset val="128"/>
      </rPr>
      <t>を記入してください</t>
    </r>
    <rPh sb="1" eb="3">
      <t>テイシュツ</t>
    </rPh>
    <rPh sb="3" eb="4">
      <t>マエ</t>
    </rPh>
    <rPh sb="4" eb="6">
      <t>カクニン</t>
    </rPh>
    <rPh sb="8" eb="10">
      <t>イカ</t>
    </rPh>
    <rPh sb="11" eb="15">
      <t>キサイナイヨウ</t>
    </rPh>
    <rPh sb="19" eb="21">
      <t>カクニン</t>
    </rPh>
    <rPh sb="25" eb="27">
      <t>キニュウ</t>
    </rPh>
    <phoneticPr fontId="1"/>
  </si>
  <si>
    <t>時間数</t>
    <phoneticPr fontId="1"/>
  </si>
  <si>
    <r>
      <rPr>
        <sz val="10"/>
        <color rgb="FFFF0000"/>
        <rFont val="UD デジタル 教科書体 NP-R"/>
        <family val="1"/>
        <charset val="128"/>
      </rPr>
      <t>(外国学生入試出願者のみ記入)</t>
    </r>
    <r>
      <rPr>
        <sz val="11"/>
        <color theme="1"/>
        <rFont val="UD デジタル 教科書体 NP-R"/>
        <family val="1"/>
        <charset val="128"/>
      </rPr>
      <t>日本語教育研究センター等履修予定科目数</t>
    </r>
    <rPh sb="1" eb="5">
      <t>ガイコクガクセイ</t>
    </rPh>
    <rPh sb="5" eb="7">
      <t>ニュウシ</t>
    </rPh>
    <rPh sb="7" eb="9">
      <t>シュツガン</t>
    </rPh>
    <rPh sb="9" eb="10">
      <t>シャ</t>
    </rPh>
    <rPh sb="12" eb="14">
      <t>キニュウ</t>
    </rPh>
    <rPh sb="15" eb="22">
      <t>ニホンゴキョウイクケンキュウ</t>
    </rPh>
    <rPh sb="26" eb="27">
      <t>トウ</t>
    </rPh>
    <rPh sb="27" eb="31">
      <t>リシュウヨテイ</t>
    </rPh>
    <rPh sb="31" eb="33">
      <t>カモク</t>
    </rPh>
    <rPh sb="33" eb="34">
      <t>スウ</t>
    </rPh>
    <phoneticPr fontId="1"/>
  </si>
  <si>
    <r>
      <rPr>
        <sz val="10"/>
        <color rgb="FFFF0000"/>
        <rFont val="UD デジタル 教科書体 NP-R"/>
        <family val="1"/>
        <charset val="128"/>
      </rPr>
      <t>(外国学生入試出願者のみ記入)</t>
    </r>
    <r>
      <rPr>
        <sz val="11"/>
        <color theme="1"/>
        <rFont val="UD デジタル 教科書体 NP-R"/>
        <family val="1"/>
        <charset val="128"/>
      </rPr>
      <t>日本語教育研究センター等履修予定科目数</t>
    </r>
    <rPh sb="12" eb="14">
      <t>キニュウ</t>
    </rPh>
    <rPh sb="15" eb="22">
      <t>ニホンゴキョウイクケンキュウ</t>
    </rPh>
    <rPh sb="26" eb="27">
      <t>トウ</t>
    </rPh>
    <rPh sb="27" eb="31">
      <t>リシュウヨテイ</t>
    </rPh>
    <rPh sb="31" eb="33">
      <t>カモク</t>
    </rPh>
    <rPh sb="33" eb="34">
      <t>スウ</t>
    </rPh>
    <phoneticPr fontId="1"/>
  </si>
  <si>
    <t>データ(Excel形式)を、志願者情報Web登録時に提出してください。</t>
    <rPh sb="9" eb="11">
      <t>ケイシキ</t>
    </rPh>
    <rPh sb="14" eb="17">
      <t>シガンシャ</t>
    </rPh>
    <rPh sb="17" eb="19">
      <t>ジョウホウ</t>
    </rPh>
    <rPh sb="22" eb="25">
      <t>トウロクジ</t>
    </rPh>
    <rPh sb="26" eb="28">
      <t>テイシュツ</t>
    </rPh>
    <phoneticPr fontId="1"/>
  </si>
  <si>
    <r>
      <rPr>
        <b/>
        <sz val="11"/>
        <color theme="1"/>
        <rFont val="UD デジタル 教科書体 NP-R"/>
        <family val="1"/>
        <charset val="128"/>
      </rPr>
      <t>「A4・片面1枚」「縦方向」</t>
    </r>
    <r>
      <rPr>
        <sz val="11"/>
        <color theme="1"/>
        <rFont val="UD デジタル 教科書体 NP-R"/>
        <family val="1"/>
        <charset val="128"/>
      </rPr>
      <t>で印刷し、他の志願書類とともに提出して下さい。</t>
    </r>
    <rPh sb="4" eb="6">
      <t>カタメン</t>
    </rPh>
    <rPh sb="7" eb="8">
      <t>マイ</t>
    </rPh>
    <rPh sb="10" eb="11">
      <t>タテ</t>
    </rPh>
    <rPh sb="11" eb="13">
      <t>ホウコウ</t>
    </rPh>
    <rPh sb="15" eb="17">
      <t>インサツ</t>
    </rPh>
    <rPh sb="19" eb="20">
      <t>ホカ</t>
    </rPh>
    <rPh sb="21" eb="25">
      <t>シガンショルイ</t>
    </rPh>
    <rPh sb="29" eb="31">
      <t>テイシュツ</t>
    </rPh>
    <rPh sb="33" eb="34">
      <t>クダ</t>
    </rPh>
    <phoneticPr fontId="1"/>
  </si>
  <si>
    <t>家族理解と福祉工学（家族関係・集団・地域社会における心理支援に関する理論と実践）</t>
    <phoneticPr fontId="1"/>
  </si>
  <si>
    <t>指導者養成講座Ｉ</t>
    <phoneticPr fontId="1"/>
  </si>
  <si>
    <t>人間理解基盤講座（心の健康教育に関する理論と実践）</t>
    <phoneticPr fontId="1"/>
  </si>
  <si>
    <r>
      <t>単位</t>
    </r>
    <r>
      <rPr>
        <sz val="11"/>
        <color theme="5"/>
        <rFont val="UD デジタル 教科書体 NP-R"/>
        <family val="1"/>
        <charset val="128"/>
      </rPr>
      <t>　</t>
    </r>
    <r>
      <rPr>
        <b/>
        <sz val="11"/>
        <color theme="5"/>
        <rFont val="UD デジタル 教科書体 NP-R"/>
        <family val="1"/>
        <charset val="128"/>
      </rPr>
      <t>…①</t>
    </r>
    <rPh sb="0" eb="2">
      <t>タンイ</t>
    </rPh>
    <phoneticPr fontId="1"/>
  </si>
  <si>
    <r>
      <t>分　</t>
    </r>
    <r>
      <rPr>
        <b/>
        <sz val="11"/>
        <color theme="5"/>
        <rFont val="UD デジタル 教科書体 NP-R"/>
        <family val="1"/>
        <charset val="128"/>
      </rPr>
      <t>…②</t>
    </r>
    <rPh sb="0" eb="1">
      <t>フン</t>
    </rPh>
    <phoneticPr fontId="1"/>
  </si>
  <si>
    <r>
      <t>分　</t>
    </r>
    <r>
      <rPr>
        <b/>
        <sz val="11"/>
        <color theme="5"/>
        <rFont val="UD デジタル 教科書体 NP-R"/>
        <family val="1"/>
        <charset val="128"/>
      </rPr>
      <t>…④</t>
    </r>
    <rPh sb="0" eb="1">
      <t>フン</t>
    </rPh>
    <phoneticPr fontId="1"/>
  </si>
  <si>
    <t>…②・④に算出されている授業時間数を確認してください。</t>
    <phoneticPr fontId="1"/>
  </si>
  <si>
    <r>
      <rPr>
        <b/>
        <sz val="11"/>
        <color theme="1"/>
        <rFont val="UD デジタル 教科書体 NP-R"/>
        <family val="1"/>
        <charset val="128"/>
      </rPr>
      <t>各学期６単位以内</t>
    </r>
    <r>
      <rPr>
        <sz val="11"/>
        <color theme="1"/>
        <rFont val="UD デジタル 教科書体 NP-R"/>
        <family val="1"/>
        <charset val="128"/>
      </rPr>
      <t xml:space="preserve">の登録としていますか？ </t>
    </r>
    <r>
      <rPr>
        <sz val="10"/>
        <color theme="1"/>
        <rFont val="UD デジタル 教科書体 NP-R"/>
        <family val="1"/>
        <charset val="128"/>
      </rPr>
      <t>…①・③に算出されている単位数を確認してください。</t>
    </r>
    <rPh sb="0" eb="1">
      <t>カク</t>
    </rPh>
    <rPh sb="1" eb="3">
      <t>ガッキ</t>
    </rPh>
    <rPh sb="4" eb="6">
      <t>タンイ</t>
    </rPh>
    <rPh sb="6" eb="8">
      <t>イナイ</t>
    </rPh>
    <rPh sb="9" eb="11">
      <t>トウロク</t>
    </rPh>
    <rPh sb="25" eb="27">
      <t>サンシュツ</t>
    </rPh>
    <rPh sb="32" eb="35">
      <t>タンイスウ</t>
    </rPh>
    <rPh sb="36" eb="38">
      <t>カクニン</t>
    </rPh>
    <phoneticPr fontId="1"/>
  </si>
  <si>
    <r>
      <rPr>
        <sz val="11"/>
        <color rgb="FFFF0000"/>
        <rFont val="UD デジタル 教科書体 NP-R"/>
        <family val="1"/>
        <charset val="128"/>
      </rPr>
      <t>（外国学生入試出願者のみ）</t>
    </r>
    <r>
      <rPr>
        <u/>
        <sz val="11"/>
        <color theme="1"/>
        <rFont val="UD デジタル 教科書体 NP-R"/>
        <family val="1"/>
        <charset val="128"/>
      </rPr>
      <t>各学期ごとに</t>
    </r>
    <r>
      <rPr>
        <sz val="11"/>
        <color theme="1"/>
        <rFont val="UD デジタル 教科書体 NP-R"/>
        <family val="1"/>
        <charset val="128"/>
      </rPr>
      <t>週の授業時間が</t>
    </r>
    <r>
      <rPr>
        <b/>
        <sz val="11"/>
        <color theme="1"/>
        <rFont val="UD デジタル 教科書体 NP-R"/>
        <family val="1"/>
        <charset val="128"/>
      </rPr>
      <t>10時間（600分）以上</t>
    </r>
    <r>
      <rPr>
        <sz val="11"/>
        <color theme="1"/>
        <rFont val="UD デジタル 教科書体 NP-R"/>
        <family val="1"/>
        <charset val="128"/>
      </rPr>
      <t xml:space="preserve">の登録としていますか？ </t>
    </r>
    <rPh sb="1" eb="5">
      <t>ガイコクガクセイ</t>
    </rPh>
    <rPh sb="5" eb="7">
      <t>ニュウシ</t>
    </rPh>
    <rPh sb="7" eb="10">
      <t>シュツガンシャ</t>
    </rPh>
    <rPh sb="13" eb="16">
      <t>カクガッキ</t>
    </rPh>
    <rPh sb="19" eb="20">
      <t>シュウ</t>
    </rPh>
    <rPh sb="21" eb="25">
      <t>ジュギョウジカン</t>
    </rPh>
    <rPh sb="28" eb="30">
      <t>ジカン</t>
    </rPh>
    <rPh sb="34" eb="35">
      <t>フン</t>
    </rPh>
    <rPh sb="36" eb="38">
      <t>イジョウ</t>
    </rPh>
    <rPh sb="39" eb="41">
      <t>トウロク</t>
    </rPh>
    <phoneticPr fontId="1"/>
  </si>
  <si>
    <r>
      <rPr>
        <b/>
        <sz val="11"/>
        <color theme="1"/>
        <rFont val="UD デジタル 教科書体 NP-R"/>
        <family val="1"/>
        <charset val="128"/>
      </rPr>
      <t>年間１２単位以内</t>
    </r>
    <r>
      <rPr>
        <sz val="11"/>
        <color theme="1"/>
        <rFont val="UD デジタル 教科書体 NP-R"/>
        <family val="1"/>
        <charset val="128"/>
      </rPr>
      <t>の登録としていますか？</t>
    </r>
    <r>
      <rPr>
        <sz val="10"/>
        <color theme="1"/>
        <rFont val="UD デジタル 教科書体 NP-R"/>
        <family val="1"/>
        <charset val="128"/>
      </rPr>
      <t xml:space="preserve"> …①+③の合計の単位数を確認してください。</t>
    </r>
    <rPh sb="0" eb="2">
      <t>ネンカン</t>
    </rPh>
    <rPh sb="4" eb="8">
      <t>タンイイナイ</t>
    </rPh>
    <rPh sb="9" eb="11">
      <t>トウロク</t>
    </rPh>
    <rPh sb="25" eb="27">
      <t>ゴウケイ</t>
    </rPh>
    <phoneticPr fontId="1"/>
  </si>
  <si>
    <r>
      <t>単位</t>
    </r>
    <r>
      <rPr>
        <b/>
        <sz val="11"/>
        <color theme="1"/>
        <rFont val="UD デジタル 教科書体 NP-R"/>
        <family val="1"/>
        <charset val="128"/>
      </rPr>
      <t>　</t>
    </r>
    <r>
      <rPr>
        <b/>
        <sz val="11"/>
        <color theme="5"/>
        <rFont val="UD デジタル 教科書体 NP-R"/>
        <family val="1"/>
        <charset val="128"/>
      </rPr>
      <t>…③</t>
    </r>
    <phoneticPr fontId="1"/>
  </si>
  <si>
    <t>S27</t>
  </si>
  <si>
    <t>S28</t>
  </si>
  <si>
    <t>S29</t>
  </si>
  <si>
    <t>S30</t>
  </si>
  <si>
    <t>S31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</si>
</sst>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UD デジタル 教科書体 NP-R"/>
      <family val="1"/>
      <charset val="128"/>
    </font>
    <font>
      <b/>
      <sz val="16"/>
      <color theme="1"/>
      <name val="UD デジタル 教科書体 NP-R"/>
      <family val="1"/>
      <charset val="128"/>
    </font>
    <font>
      <sz val="16"/>
      <color rgb="FFFF000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b/>
      <sz val="12"/>
      <color theme="1"/>
      <name val="Segoe UI Symbol"/>
      <family val="1"/>
    </font>
    <font>
      <b/>
      <sz val="11"/>
      <color rgb="FFFF0000"/>
      <name val="UD デジタル 教科書体 NP-R"/>
      <family val="1"/>
      <charset val="128"/>
    </font>
    <font>
      <sz val="10"/>
      <color rgb="FFFF0000"/>
      <name val="UD デジタル 教科書体 NP-R"/>
      <family val="1"/>
      <charset val="128"/>
    </font>
    <font>
      <u/>
      <sz val="11"/>
      <color theme="1"/>
      <name val="UD デジタル 教科書体 NP-R"/>
      <family val="1"/>
      <charset val="128"/>
    </font>
    <font>
      <sz val="11"/>
      <color theme="5"/>
      <name val="UD デジタル 教科書体 NP-R"/>
      <family val="1"/>
      <charset val="128"/>
    </font>
    <font>
      <b/>
      <sz val="11"/>
      <color theme="5"/>
      <name val="UD デジタル 教科書体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38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Protection="1">
      <alignment vertical="center"/>
      <protection locked="0"/>
    </xf>
    <xf numFmtId="49" fontId="6" fillId="2" borderId="0" xfId="0" applyNumberFormat="1" applyFont="1" applyFill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6" fillId="0" borderId="0" xfId="0" applyNumberFormat="1" applyFont="1" applyProtection="1">
      <alignment vertical="center"/>
    </xf>
    <xf numFmtId="49" fontId="6" fillId="0" borderId="0" xfId="0" applyNumberFormat="1" applyFont="1" applyAlignment="1" applyProtection="1">
      <alignment horizontal="left" vertical="center" shrinkToFit="1"/>
    </xf>
    <xf numFmtId="0" fontId="6" fillId="0" borderId="0" xfId="0" applyNumberFormat="1" applyFont="1" applyProtection="1">
      <alignment vertical="center"/>
    </xf>
    <xf numFmtId="49" fontId="6" fillId="2" borderId="0" xfId="0" applyNumberFormat="1" applyFont="1" applyFill="1" applyProtection="1">
      <alignment vertical="center"/>
    </xf>
    <xf numFmtId="49" fontId="6" fillId="2" borderId="0" xfId="0" applyNumberFormat="1" applyFont="1" applyFill="1" applyAlignment="1" applyProtection="1">
      <alignment horizontal="left" vertical="center" shrinkToFit="1"/>
    </xf>
    <xf numFmtId="0" fontId="8" fillId="2" borderId="0" xfId="0" applyNumberFormat="1" applyFont="1" applyFill="1" applyAlignment="1" applyProtection="1">
      <alignment horizontal="center" vertical="center" shrinkToFit="1"/>
    </xf>
    <xf numFmtId="0" fontId="8" fillId="2" borderId="0" xfId="0" applyNumberFormat="1" applyFont="1" applyFill="1" applyAlignment="1" applyProtection="1">
      <alignment horizontal="center" vertical="top" shrinkToFit="1"/>
    </xf>
    <xf numFmtId="0" fontId="8" fillId="2" borderId="0" xfId="0" applyNumberFormat="1" applyFont="1" applyFill="1" applyAlignment="1" applyProtection="1">
      <alignment vertical="top" shrinkToFit="1"/>
    </xf>
    <xf numFmtId="49" fontId="9" fillId="2" borderId="0" xfId="0" applyNumberFormat="1" applyFont="1" applyFill="1" applyAlignment="1" applyProtection="1">
      <alignment vertical="top"/>
    </xf>
    <xf numFmtId="49" fontId="6" fillId="2" borderId="0" xfId="0" applyNumberFormat="1" applyFont="1" applyFill="1" applyAlignment="1" applyProtection="1">
      <alignment vertical="top"/>
    </xf>
    <xf numFmtId="49" fontId="6" fillId="2" borderId="0" xfId="0" applyNumberFormat="1" applyFont="1" applyFill="1" applyAlignment="1" applyProtection="1">
      <alignment horizontal="left" vertical="top" shrinkToFit="1"/>
    </xf>
    <xf numFmtId="49" fontId="6" fillId="0" borderId="0" xfId="0" applyNumberFormat="1" applyFont="1" applyAlignment="1" applyProtection="1">
      <alignment vertical="top"/>
    </xf>
    <xf numFmtId="0" fontId="6" fillId="0" borderId="0" xfId="0" applyNumberFormat="1" applyFont="1" applyAlignment="1" applyProtection="1">
      <alignment vertical="top"/>
    </xf>
    <xf numFmtId="49" fontId="6" fillId="0" borderId="23" xfId="0" applyNumberFormat="1" applyFont="1" applyBorder="1" applyProtection="1">
      <alignment vertical="center"/>
    </xf>
    <xf numFmtId="176" fontId="6" fillId="0" borderId="23" xfId="0" applyNumberFormat="1" applyFont="1" applyBorder="1" applyAlignment="1" applyProtection="1">
      <alignment horizontal="right" vertical="center"/>
    </xf>
    <xf numFmtId="49" fontId="6" fillId="0" borderId="24" xfId="0" applyNumberFormat="1" applyFont="1" applyBorder="1" applyProtection="1">
      <alignment vertical="center"/>
    </xf>
    <xf numFmtId="49" fontId="6" fillId="0" borderId="0" xfId="0" applyNumberFormat="1" applyFont="1" applyBorder="1" applyAlignment="1" applyProtection="1">
      <alignment horizontal="left" vertical="center" shrinkToFit="1"/>
    </xf>
    <xf numFmtId="49" fontId="6" fillId="0" borderId="26" xfId="0" applyNumberFormat="1" applyFont="1" applyBorder="1" applyProtection="1">
      <alignment vertical="center"/>
    </xf>
    <xf numFmtId="176" fontId="6" fillId="0" borderId="26" xfId="0" applyNumberFormat="1" applyFont="1" applyBorder="1" applyAlignment="1" applyProtection="1">
      <alignment horizontal="right" vertical="center"/>
    </xf>
    <xf numFmtId="49" fontId="6" fillId="0" borderId="27" xfId="0" applyNumberFormat="1" applyFont="1" applyBorder="1" applyProtection="1">
      <alignment vertical="center"/>
    </xf>
    <xf numFmtId="49" fontId="12" fillId="2" borderId="0" xfId="0" applyNumberFormat="1" applyFont="1" applyFill="1" applyProtection="1">
      <alignment vertical="center"/>
    </xf>
    <xf numFmtId="49" fontId="6" fillId="0" borderId="21" xfId="0" applyNumberFormat="1" applyFont="1" applyBorder="1" applyProtection="1">
      <alignment vertical="center"/>
    </xf>
    <xf numFmtId="49" fontId="6" fillId="0" borderId="1" xfId="0" applyNumberFormat="1" applyFont="1" applyBorder="1" applyProtection="1">
      <alignment vertical="center"/>
    </xf>
    <xf numFmtId="49" fontId="6" fillId="0" borderId="36" xfId="0" applyNumberFormat="1" applyFont="1" applyBorder="1" applyProtection="1">
      <alignment vertical="center"/>
    </xf>
    <xf numFmtId="176" fontId="6" fillId="0" borderId="36" xfId="0" applyNumberFormat="1" applyFont="1" applyBorder="1" applyAlignment="1" applyProtection="1">
      <alignment horizontal="right" vertical="center"/>
    </xf>
    <xf numFmtId="49" fontId="6" fillId="0" borderId="37" xfId="0" applyNumberFormat="1" applyFont="1" applyBorder="1" applyProtection="1">
      <alignment vertical="center"/>
    </xf>
    <xf numFmtId="0" fontId="6" fillId="0" borderId="38" xfId="0" applyNumberFormat="1" applyFont="1" applyBorder="1" applyAlignment="1" applyProtection="1">
      <alignment horizontal="center" vertical="center"/>
    </xf>
    <xf numFmtId="176" fontId="6" fillId="0" borderId="35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left" vertical="center" shrinkToFit="1"/>
    </xf>
    <xf numFmtId="0" fontId="6" fillId="0" borderId="1" xfId="0" applyNumberFormat="1" applyFont="1" applyBorder="1" applyAlignment="1" applyProtection="1">
      <alignment horizontal="center" vertical="center"/>
    </xf>
    <xf numFmtId="176" fontId="6" fillId="0" borderId="21" xfId="0" applyNumberFormat="1" applyFont="1" applyBorder="1" applyAlignment="1" applyProtection="1">
      <alignment horizontal="center" vertical="center"/>
    </xf>
    <xf numFmtId="49" fontId="7" fillId="3" borderId="15" xfId="0" applyNumberFormat="1" applyFont="1" applyFill="1" applyBorder="1" applyAlignment="1" applyProtection="1">
      <alignment horizontal="center" vertical="center"/>
    </xf>
    <xf numFmtId="49" fontId="7" fillId="3" borderId="16" xfId="0" applyNumberFormat="1" applyFont="1" applyFill="1" applyBorder="1" applyAlignment="1" applyProtection="1">
      <alignment horizontal="center" vertical="center"/>
    </xf>
    <xf numFmtId="49" fontId="7" fillId="3" borderId="16" xfId="0" applyNumberFormat="1" applyFont="1" applyFill="1" applyBorder="1" applyAlignment="1" applyProtection="1">
      <alignment horizontal="center" vertical="center" wrapText="1"/>
    </xf>
    <xf numFmtId="49" fontId="7" fillId="3" borderId="19" xfId="0" applyNumberFormat="1" applyFont="1" applyFill="1" applyBorder="1" applyAlignment="1" applyProtection="1">
      <alignment horizontal="center" vertical="center" wrapText="1"/>
    </xf>
    <xf numFmtId="49" fontId="7" fillId="3" borderId="0" xfId="0" applyNumberFormat="1" applyFont="1" applyFill="1" applyBorder="1" applyAlignment="1" applyProtection="1">
      <alignment horizontal="left" vertical="center" shrinkToFit="1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NumberFormat="1" applyFont="1" applyAlignment="1" applyProtection="1">
      <alignment horizontal="center" vertical="center"/>
    </xf>
    <xf numFmtId="0" fontId="6" fillId="0" borderId="35" xfId="0" applyNumberFormat="1" applyFont="1" applyBorder="1" applyAlignment="1" applyProtection="1">
      <alignment horizontal="center" vertical="center"/>
    </xf>
    <xf numFmtId="0" fontId="6" fillId="0" borderId="21" xfId="0" applyNumberFormat="1" applyFont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Protection="1">
      <alignment vertical="center"/>
    </xf>
    <xf numFmtId="49" fontId="6" fillId="0" borderId="0" xfId="0" applyNumberFormat="1" applyFont="1" applyFill="1" applyBorder="1" applyAlignment="1" applyProtection="1">
      <alignment horizontal="left" vertical="center" shrinkToFit="1"/>
    </xf>
    <xf numFmtId="0" fontId="6" fillId="0" borderId="0" xfId="0" applyNumberFormat="1" applyFont="1" applyFill="1" applyBorder="1" applyProtection="1">
      <alignment vertical="center"/>
    </xf>
    <xf numFmtId="49" fontId="6" fillId="0" borderId="13" xfId="0" applyNumberFormat="1" applyFont="1" applyBorder="1" applyProtection="1">
      <alignment vertical="center"/>
    </xf>
    <xf numFmtId="49" fontId="6" fillId="0" borderId="9" xfId="0" applyNumberFormat="1" applyFont="1" applyBorder="1" applyProtection="1">
      <alignment vertical="center"/>
    </xf>
    <xf numFmtId="49" fontId="7" fillId="3" borderId="11" xfId="0" applyNumberFormat="1" applyFont="1" applyFill="1" applyBorder="1" applyAlignment="1" applyProtection="1">
      <alignment horizontal="center" vertical="center"/>
    </xf>
    <xf numFmtId="49" fontId="7" fillId="3" borderId="1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Protection="1">
      <alignment vertical="center"/>
    </xf>
    <xf numFmtId="49" fontId="10" fillId="3" borderId="32" xfId="0" applyNumberFormat="1" applyFont="1" applyFill="1" applyBorder="1" applyAlignment="1" applyProtection="1">
      <alignment horizontal="center" vertical="center"/>
    </xf>
    <xf numFmtId="49" fontId="6" fillId="3" borderId="3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left" vertical="center" shrinkToFit="1"/>
    </xf>
    <xf numFmtId="49" fontId="9" fillId="0" borderId="0" xfId="0" applyNumberFormat="1" applyFont="1" applyProtection="1">
      <alignment vertical="center"/>
    </xf>
    <xf numFmtId="0" fontId="9" fillId="0" borderId="0" xfId="0" applyNumberFormat="1" applyFont="1" applyProtection="1">
      <alignment vertical="center"/>
    </xf>
    <xf numFmtId="49" fontId="9" fillId="3" borderId="28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Protection="1">
      <alignment vertical="center"/>
    </xf>
    <xf numFmtId="49" fontId="6" fillId="0" borderId="0" xfId="0" applyNumberFormat="1" applyFont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center" shrinkToFit="1"/>
    </xf>
    <xf numFmtId="49" fontId="3" fillId="0" borderId="0" xfId="0" applyNumberFormat="1" applyFont="1" applyProtection="1">
      <alignment vertical="center"/>
    </xf>
    <xf numFmtId="0" fontId="3" fillId="0" borderId="0" xfId="0" applyNumberFormat="1" applyFont="1" applyProtection="1">
      <alignment vertical="center"/>
    </xf>
    <xf numFmtId="49" fontId="6" fillId="3" borderId="4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 shrinkToFit="1"/>
    </xf>
    <xf numFmtId="176" fontId="6" fillId="0" borderId="23" xfId="0" applyNumberFormat="1" applyFont="1" applyBorder="1" applyProtection="1">
      <alignment vertical="center"/>
    </xf>
    <xf numFmtId="176" fontId="6" fillId="0" borderId="36" xfId="0" applyNumberFormat="1" applyFont="1" applyBorder="1" applyProtection="1">
      <alignment vertical="center"/>
    </xf>
    <xf numFmtId="176" fontId="6" fillId="0" borderId="26" xfId="0" applyNumberFormat="1" applyFont="1" applyBorder="1" applyProtection="1">
      <alignment vertical="center"/>
    </xf>
    <xf numFmtId="0" fontId="6" fillId="0" borderId="38" xfId="0" applyNumberFormat="1" applyFont="1" applyBorder="1" applyAlignment="1" applyProtection="1">
      <alignment horizontal="center" vertical="center" shrinkToFit="1"/>
    </xf>
    <xf numFmtId="49" fontId="4" fillId="0" borderId="0" xfId="0" applyNumberFormat="1" applyFont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14" fontId="6" fillId="4" borderId="4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/>
    </xf>
    <xf numFmtId="49" fontId="9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16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</xf>
    <xf numFmtId="0" fontId="6" fillId="0" borderId="3" xfId="0" applyNumberFormat="1" applyFont="1" applyBorder="1" applyAlignment="1" applyProtection="1">
      <alignment horizontal="center" vertical="center" shrinkToFit="1"/>
    </xf>
    <xf numFmtId="0" fontId="6" fillId="0" borderId="39" xfId="0" applyNumberFormat="1" applyFont="1" applyBorder="1" applyAlignment="1" applyProtection="1">
      <alignment horizontal="center" vertical="center" shrinkToFit="1"/>
    </xf>
    <xf numFmtId="0" fontId="6" fillId="0" borderId="40" xfId="0" applyNumberFormat="1" applyFont="1" applyBorder="1" applyAlignment="1" applyProtection="1">
      <alignment horizontal="center" vertical="center" shrinkToFit="1"/>
    </xf>
    <xf numFmtId="49" fontId="7" fillId="3" borderId="17" xfId="0" applyNumberFormat="1" applyFont="1" applyFill="1" applyBorder="1" applyAlignment="1" applyProtection="1">
      <alignment horizontal="center" vertical="center"/>
    </xf>
    <xf numFmtId="49" fontId="7" fillId="3" borderId="18" xfId="0" applyNumberFormat="1" applyFont="1" applyFill="1" applyBorder="1" applyAlignment="1" applyProtection="1">
      <alignment horizontal="center" vertical="center"/>
    </xf>
    <xf numFmtId="49" fontId="6" fillId="0" borderId="33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</xf>
    <xf numFmtId="49" fontId="7" fillId="3" borderId="8" xfId="0" applyNumberFormat="1" applyFont="1" applyFill="1" applyBorder="1" applyAlignment="1" applyProtection="1">
      <alignment horizontal="center" vertical="center" wrapText="1"/>
    </xf>
    <xf numFmtId="49" fontId="7" fillId="3" borderId="9" xfId="0" applyNumberFormat="1" applyFont="1" applyFill="1" applyBorder="1" applyAlignment="1" applyProtection="1">
      <alignment horizontal="center" vertical="center" wrapText="1"/>
    </xf>
    <xf numFmtId="49" fontId="7" fillId="3" borderId="22" xfId="0" applyNumberFormat="1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49" fontId="7" fillId="3" borderId="25" xfId="0" applyNumberFormat="1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49" fontId="6" fillId="0" borderId="36" xfId="0" applyNumberFormat="1" applyFont="1" applyBorder="1" applyAlignment="1" applyProtection="1">
      <alignment horizontal="right" vertical="center" indent="2"/>
    </xf>
    <xf numFmtId="49" fontId="6" fillId="0" borderId="1" xfId="0" applyNumberFormat="1" applyFont="1" applyBorder="1" applyAlignment="1" applyProtection="1">
      <alignment horizontal="right" vertical="center" indent="2"/>
    </xf>
    <xf numFmtId="0" fontId="6" fillId="0" borderId="1" xfId="0" applyFont="1" applyBorder="1" applyAlignment="1" applyProtection="1">
      <alignment horizontal="right" vertical="center" indent="2"/>
    </xf>
    <xf numFmtId="49" fontId="6" fillId="0" borderId="20" xfId="0" applyNumberFormat="1" applyFont="1" applyBorder="1" applyAlignment="1" applyProtection="1">
      <alignment horizontal="center" vertical="center" textRotation="255"/>
    </xf>
    <xf numFmtId="0" fontId="6" fillId="0" borderId="20" xfId="0" applyFont="1" applyBorder="1" applyAlignment="1" applyProtection="1">
      <alignment horizontal="center" vertical="center" textRotation="255"/>
    </xf>
    <xf numFmtId="49" fontId="6" fillId="0" borderId="1" xfId="0" applyNumberFormat="1" applyFont="1" applyBorder="1" applyAlignment="1" applyProtection="1">
      <alignment horizontal="center" vertical="center" textRotation="255" wrapText="1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3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lor rgb="FFFF0000"/>
      </font>
    </dxf>
    <dxf>
      <font>
        <b/>
        <i/>
        <color theme="6"/>
      </font>
    </dxf>
    <dxf>
      <font>
        <b/>
        <i/>
        <color rgb="FFFF0000"/>
      </font>
    </dxf>
    <dxf>
      <font>
        <b/>
        <i/>
        <color theme="6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176" formatCode="0_);[Red]\(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D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CD295EE-A84C-4C8E-9F27-BE6C45641D42}" name="時間割" displayName="時間割" ref="B2:G147" totalsRowShown="0" headerRowDxfId="35" dataDxfId="34">
  <autoFilter ref="B2:G147" xr:uid="{2CD295EE-A84C-4C8E-9F27-BE6C45641D42}"/>
  <tableColumns count="6">
    <tableColumn id="1" xr3:uid="{0EDBD607-2965-45B9-A267-5707676FD464}" name="番号" dataDxfId="33"/>
    <tableColumn id="4" xr3:uid="{D9267552-C4DE-4F7D-B8D1-E18528A4F997}" name="科目名" dataDxfId="32"/>
    <tableColumn id="5" xr3:uid="{1BEFE345-2A7B-4745-9C8C-CF16D5126870}" name="単位" dataDxfId="31"/>
    <tableColumn id="6" xr3:uid="{2874E492-1B97-4B7C-A4F6-C65BF77B18FA}" name="時間割" dataDxfId="30"/>
    <tableColumn id="7" xr3:uid="{967D49C0-99D4-444C-871C-599AB72F763A}" name="時間数" dataDxfId="29"/>
    <tableColumn id="8" xr3:uid="{6A29B41E-E46E-4004-A2EF-8BAF884A0604}" name="担当者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B4DEB4-9379-46E2-8972-51B083E2E604}" name="専攻名" displayName="専攻名" ref="B2:B8" totalsRowShown="0" headerRowDxfId="27" dataDxfId="26">
  <autoFilter ref="B2:B8" xr:uid="{6BB4DEB4-9379-46E2-8972-51B083E2E604}"/>
  <tableColumns count="1">
    <tableColumn id="1" xr3:uid="{304DB9A0-ECFA-4F28-B4B2-915EF2802569}" name="専攻名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0B0FBB-3590-4912-A8FA-042A2FBB53C1}" name="テーブル2" displayName="テーブル2" ref="D2:D5" totalsRowShown="0" headerRowDxfId="24" dataDxfId="23">
  <autoFilter ref="D2:D5" xr:uid="{090B0FBB-3590-4912-A8FA-042A2FBB53C1}"/>
  <tableColumns count="1">
    <tableColumn id="1" xr3:uid="{EABF85DD-D0E3-4469-AE23-361086D4FCF6}" name="入試区分" dataDxfId="2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02E4610-065D-44E4-8C56-AF096564A960}" name="在留資格" displayName="在留資格" ref="F2:F5" totalsRowShown="0" headerRowDxfId="21" dataDxfId="20">
  <autoFilter ref="F2:F5" xr:uid="{E02E4610-065D-44E4-8C56-AF096564A960}"/>
  <tableColumns count="1">
    <tableColumn id="1" xr3:uid="{A6456AFC-1091-4C64-A8FB-ABF5DA2638EE}" name="在留資格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8BEF-5AAD-455C-A6DE-422E8F324B1B}">
  <sheetPr codeName="Sheet1">
    <tabColor rgb="FFFFC000"/>
    <pageSetUpPr fitToPage="1"/>
  </sheetPr>
  <dimension ref="A1:V38"/>
  <sheetViews>
    <sheetView showGridLines="0" tabSelected="1" view="pageBreakPreview" topLeftCell="A3" zoomScaleNormal="55" zoomScaleSheetLayoutView="100" workbookViewId="0">
      <selection activeCell="C16" sqref="C16"/>
    </sheetView>
  </sheetViews>
  <sheetFormatPr defaultRowHeight="21" customHeight="1" x14ac:dyDescent="0.55000000000000004"/>
  <cols>
    <col min="1" max="1" width="5.83203125" style="9" customWidth="1"/>
    <col min="2" max="2" width="6.9140625" style="9" customWidth="1"/>
    <col min="3" max="3" width="9.83203125" style="9" customWidth="1"/>
    <col min="4" max="4" width="24.25" style="9" customWidth="1"/>
    <col min="5" max="5" width="23.1640625" style="9" customWidth="1"/>
    <col min="6" max="7" width="11.1640625" style="9" customWidth="1"/>
    <col min="8" max="9" width="13" style="9" customWidth="1"/>
    <col min="10" max="11" width="9.83203125" style="9" customWidth="1"/>
    <col min="12" max="12" width="57.08203125" style="10" customWidth="1"/>
    <col min="13" max="13" width="10.25" style="9" bestFit="1" customWidth="1"/>
    <col min="14" max="14" width="8.6640625" style="11"/>
    <col min="15" max="15" width="9.58203125" style="11" bestFit="1" customWidth="1"/>
    <col min="16" max="22" width="8.6640625" style="11"/>
    <col min="23" max="16384" width="8.6640625" style="9"/>
  </cols>
  <sheetData>
    <row r="1" spans="1:22" ht="21" customHeight="1" x14ac:dyDescent="0.55000000000000004">
      <c r="A1" s="66" t="s">
        <v>79</v>
      </c>
    </row>
    <row r="2" spans="1:22" ht="21" customHeight="1" x14ac:dyDescent="0.55000000000000004">
      <c r="I2" s="67"/>
    </row>
    <row r="3" spans="1:22" ht="30.5" customHeight="1" x14ac:dyDescent="0.55000000000000004">
      <c r="A3" s="9" t="s">
        <v>75</v>
      </c>
      <c r="I3" s="68" t="s">
        <v>78</v>
      </c>
      <c r="J3" s="79"/>
      <c r="K3" s="79"/>
      <c r="L3" s="25"/>
    </row>
    <row r="4" spans="1:22" s="70" customFormat="1" ht="21" customHeight="1" x14ac:dyDescent="0.55000000000000004">
      <c r="A4" s="78" t="s">
        <v>74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69"/>
      <c r="N4" s="71"/>
      <c r="O4" s="71"/>
      <c r="P4" s="71"/>
      <c r="Q4" s="71"/>
      <c r="R4" s="71"/>
      <c r="S4" s="71"/>
      <c r="T4" s="71"/>
      <c r="U4" s="71"/>
      <c r="V4" s="71"/>
    </row>
    <row r="5" spans="1:22" ht="21" customHeight="1" thickBot="1" x14ac:dyDescent="0.6">
      <c r="I5" s="72" t="s">
        <v>0</v>
      </c>
      <c r="J5" s="80">
        <f ca="1">TODAY()</f>
        <v>46044</v>
      </c>
      <c r="K5" s="81"/>
      <c r="L5" s="73"/>
    </row>
    <row r="6" spans="1:22" s="63" customFormat="1" ht="14" thickTop="1" x14ac:dyDescent="0.55000000000000004">
      <c r="I6" s="65" t="s">
        <v>32</v>
      </c>
      <c r="J6" s="82"/>
      <c r="K6" s="83"/>
      <c r="L6" s="62"/>
      <c r="N6" s="64"/>
      <c r="O6" s="64"/>
      <c r="P6" s="64"/>
      <c r="Q6" s="64"/>
      <c r="R6" s="64"/>
      <c r="S6" s="64"/>
      <c r="T6" s="64"/>
      <c r="U6" s="64"/>
      <c r="V6" s="64"/>
    </row>
    <row r="7" spans="1:22" ht="21" customHeight="1" x14ac:dyDescent="0.55000000000000004">
      <c r="I7" s="61" t="s">
        <v>1</v>
      </c>
      <c r="J7" s="84"/>
      <c r="K7" s="85"/>
      <c r="L7" s="53"/>
    </row>
    <row r="8" spans="1:22" ht="21" customHeight="1" thickBot="1" x14ac:dyDescent="0.6">
      <c r="I8" s="60" t="s">
        <v>2</v>
      </c>
      <c r="J8" s="94"/>
      <c r="K8" s="95"/>
      <c r="L8" s="53"/>
    </row>
    <row r="9" spans="1:22" ht="21" customHeight="1" thickTop="1" x14ac:dyDescent="0.55000000000000004"/>
    <row r="10" spans="1:22" ht="21" customHeight="1" x14ac:dyDescent="0.55000000000000004">
      <c r="B10" s="59" t="s">
        <v>33</v>
      </c>
    </row>
    <row r="11" spans="1:22" ht="9.5" customHeight="1" thickBot="1" x14ac:dyDescent="0.6"/>
    <row r="12" spans="1:22" ht="39" customHeight="1" thickTop="1" thickBot="1" x14ac:dyDescent="0.6">
      <c r="A12" s="96" t="s">
        <v>76</v>
      </c>
      <c r="B12" s="97"/>
      <c r="C12" s="98"/>
      <c r="D12" s="58" t="s">
        <v>21</v>
      </c>
      <c r="E12" s="109"/>
      <c r="F12" s="109"/>
      <c r="G12" s="56" t="s">
        <v>20</v>
      </c>
      <c r="H12" s="57" t="s">
        <v>3</v>
      </c>
      <c r="I12" s="110"/>
      <c r="J12" s="109"/>
      <c r="K12" s="55" t="s">
        <v>31</v>
      </c>
      <c r="L12" s="25"/>
    </row>
    <row r="13" spans="1:22" s="52" customFormat="1" ht="9" customHeight="1" thickTop="1" thickBot="1" x14ac:dyDescent="0.6">
      <c r="A13" s="49"/>
      <c r="B13" s="49"/>
      <c r="C13" s="49"/>
      <c r="D13" s="50"/>
      <c r="E13" s="51"/>
      <c r="F13" s="51"/>
      <c r="H13" s="50"/>
      <c r="I13" s="51"/>
      <c r="J13" s="51"/>
      <c r="L13" s="53"/>
      <c r="N13" s="54"/>
      <c r="O13" s="54"/>
      <c r="P13" s="54"/>
      <c r="Q13" s="54"/>
      <c r="R13" s="54"/>
      <c r="S13" s="54"/>
      <c r="T13" s="54"/>
      <c r="U13" s="54"/>
      <c r="V13" s="54"/>
    </row>
    <row r="14" spans="1:22" s="45" customFormat="1" ht="29.5" customHeight="1" thickTop="1" x14ac:dyDescent="0.55000000000000004">
      <c r="A14" s="40" t="s">
        <v>4</v>
      </c>
      <c r="B14" s="41"/>
      <c r="C14" s="42" t="s">
        <v>77</v>
      </c>
      <c r="D14" s="92" t="s">
        <v>7</v>
      </c>
      <c r="E14" s="93"/>
      <c r="F14" s="92" t="s">
        <v>8</v>
      </c>
      <c r="G14" s="93"/>
      <c r="H14" s="86" t="s">
        <v>9</v>
      </c>
      <c r="I14" s="86"/>
      <c r="J14" s="41" t="s">
        <v>10</v>
      </c>
      <c r="K14" s="43" t="s">
        <v>11</v>
      </c>
      <c r="L14" s="44"/>
      <c r="N14" s="46"/>
      <c r="O14" s="46"/>
      <c r="P14" s="46"/>
      <c r="Q14" s="46"/>
      <c r="R14" s="46"/>
      <c r="S14" s="46"/>
      <c r="T14" s="46"/>
      <c r="U14" s="46"/>
      <c r="V14" s="46"/>
    </row>
    <row r="15" spans="1:22" ht="32" customHeight="1" x14ac:dyDescent="0.55000000000000004">
      <c r="A15" s="106" t="s">
        <v>5</v>
      </c>
      <c r="B15" s="108" t="s">
        <v>6</v>
      </c>
      <c r="C15" s="5"/>
      <c r="D15" s="88" t="str">
        <f>IFERROR(_xlfn.XLOOKUP($C15,時間割[番号],時間割[科目名],,,),"")</f>
        <v/>
      </c>
      <c r="E15" s="89"/>
      <c r="F15" s="88" t="str">
        <f>IFERROR(_xlfn.XLOOKUP($C15,時間割[番号],時間割[時間割],,,),"")</f>
        <v/>
      </c>
      <c r="G15" s="89"/>
      <c r="H15" s="87" t="str">
        <f>IFERROR(_xlfn.XLOOKUP($C15,時間割[番号],時間割[担当者],,,),"")</f>
        <v/>
      </c>
      <c r="I15" s="87"/>
      <c r="J15" s="38" t="str">
        <f>IFERROR(_xlfn.XLOOKUP($C15,時間割[番号],時間割[単位],,,),"")</f>
        <v/>
      </c>
      <c r="K15" s="48" t="str">
        <f>IFERROR(_xlfn.XLOOKUP($C15,時間割[番号],時間割[時間数],,,),"")</f>
        <v/>
      </c>
      <c r="L15" s="37" t="str">
        <f>IF(OR(ISNUMBER(SEARCH("秋",F15)),ISNUMBER(SEARCH("冬",F15))),"【ERROR！】春学期の申請内容に異なる学期の科目が含まれています","")</f>
        <v/>
      </c>
      <c r="M15" s="11"/>
    </row>
    <row r="16" spans="1:22" ht="32" customHeight="1" x14ac:dyDescent="0.55000000000000004">
      <c r="A16" s="106"/>
      <c r="B16" s="108"/>
      <c r="C16" s="5"/>
      <c r="D16" s="88" t="str">
        <f>IFERROR(_xlfn.XLOOKUP($C16,時間割[番号],時間割[科目名],,,),"")</f>
        <v/>
      </c>
      <c r="E16" s="89"/>
      <c r="F16" s="88" t="str">
        <f>IFERROR(_xlfn.XLOOKUP($C16,時間割[番号],時間割[時間割],,,),"")</f>
        <v/>
      </c>
      <c r="G16" s="89"/>
      <c r="H16" s="88" t="str">
        <f>IFERROR(_xlfn.XLOOKUP($C16,時間割[番号],時間割[担当者],,,),"")</f>
        <v/>
      </c>
      <c r="I16" s="89"/>
      <c r="J16" s="38" t="str">
        <f>IFERROR(_xlfn.XLOOKUP($C16,時間割[番号],時間割[単位],,,),"")</f>
        <v/>
      </c>
      <c r="K16" s="48" t="str">
        <f>IFERROR(_xlfn.XLOOKUP($C16,時間割[番号],時間割[時間数],,,),"")</f>
        <v/>
      </c>
      <c r="L16" s="37" t="str">
        <f t="shared" ref="L16:L17" si="0">IF(OR(ISNUMBER(SEARCH("秋",F16)),ISNUMBER(SEARCH("冬",F16))),"【ERROR！】春学期の申請内容に異なる学期の科目が含まれています","")</f>
        <v/>
      </c>
    </row>
    <row r="17" spans="1:22" ht="32" customHeight="1" thickBot="1" x14ac:dyDescent="0.6">
      <c r="A17" s="106"/>
      <c r="B17" s="108"/>
      <c r="C17" s="6"/>
      <c r="D17" s="90" t="str">
        <f>IFERROR(_xlfn.XLOOKUP($C17,時間割[番号],時間割[科目名],,,),"")</f>
        <v/>
      </c>
      <c r="E17" s="91"/>
      <c r="F17" s="90" t="str">
        <f>IFERROR(_xlfn.XLOOKUP($C17,時間割[番号],時間割[時間割],,,),"")</f>
        <v/>
      </c>
      <c r="G17" s="91"/>
      <c r="H17" s="90" t="str">
        <f>IFERROR(_xlfn.XLOOKUP($C17,時間割[番号],時間割[担当者],,,),"")</f>
        <v/>
      </c>
      <c r="I17" s="91"/>
      <c r="J17" s="35" t="str">
        <f>IFERROR(_xlfn.XLOOKUP($C17,時間割[番号],時間割[単位],,,),"")</f>
        <v/>
      </c>
      <c r="K17" s="47" t="str">
        <f>IFERROR(_xlfn.XLOOKUP($C17,時間割[番号],時間割[時間数],,,),"")</f>
        <v/>
      </c>
      <c r="L17" s="37" t="str">
        <f t="shared" si="0"/>
        <v/>
      </c>
    </row>
    <row r="18" spans="1:22" ht="21" customHeight="1" thickTop="1" x14ac:dyDescent="0.55000000000000004">
      <c r="A18" s="106"/>
      <c r="B18" s="108"/>
      <c r="C18" s="103" t="s">
        <v>12</v>
      </c>
      <c r="D18" s="103"/>
      <c r="E18" s="103"/>
      <c r="F18" s="75">
        <f>COUNTA($C$15:$C$17)</f>
        <v>0</v>
      </c>
      <c r="G18" s="32" t="s">
        <v>13</v>
      </c>
      <c r="H18" s="33">
        <f>SUM($J$15:$J$17)</f>
        <v>0</v>
      </c>
      <c r="I18" s="32" t="s">
        <v>317</v>
      </c>
      <c r="J18" s="33">
        <f>SUM($K$15:$K$17)</f>
        <v>0</v>
      </c>
      <c r="K18" s="34" t="s">
        <v>15</v>
      </c>
      <c r="L18" s="25"/>
    </row>
    <row r="19" spans="1:22" ht="21" customHeight="1" x14ac:dyDescent="0.55000000000000004">
      <c r="A19" s="107"/>
      <c r="B19" s="104" t="s">
        <v>310</v>
      </c>
      <c r="C19" s="105"/>
      <c r="D19" s="105"/>
      <c r="E19" s="105"/>
      <c r="F19" s="7"/>
      <c r="G19" s="31" t="s">
        <v>13</v>
      </c>
      <c r="H19" s="7"/>
      <c r="I19" s="31" t="s">
        <v>14</v>
      </c>
      <c r="J19" s="7"/>
      <c r="K19" s="30" t="s">
        <v>15</v>
      </c>
      <c r="L19" s="25"/>
    </row>
    <row r="20" spans="1:22" ht="28.5" customHeight="1" thickBot="1" x14ac:dyDescent="0.6">
      <c r="A20" s="99" t="s">
        <v>16</v>
      </c>
      <c r="B20" s="100"/>
      <c r="C20" s="100"/>
      <c r="D20" s="100"/>
      <c r="E20" s="100"/>
      <c r="F20" s="74">
        <f>F18+F19</f>
        <v>0</v>
      </c>
      <c r="G20" s="22" t="s">
        <v>13</v>
      </c>
      <c r="H20" s="74">
        <f>H18+H19</f>
        <v>0</v>
      </c>
      <c r="I20" s="22" t="s">
        <v>14</v>
      </c>
      <c r="J20" s="23">
        <f>J18+J19</f>
        <v>0</v>
      </c>
      <c r="K20" s="24" t="s">
        <v>318</v>
      </c>
      <c r="L20" s="25"/>
    </row>
    <row r="21" spans="1:22" ht="9" customHeight="1" thickTop="1" thickBot="1" x14ac:dyDescent="0.6"/>
    <row r="22" spans="1:22" s="45" customFormat="1" ht="29.5" customHeight="1" thickTop="1" x14ac:dyDescent="0.55000000000000004">
      <c r="A22" s="40" t="s">
        <v>4</v>
      </c>
      <c r="B22" s="41"/>
      <c r="C22" s="42" t="s">
        <v>80</v>
      </c>
      <c r="D22" s="92" t="s">
        <v>7</v>
      </c>
      <c r="E22" s="93"/>
      <c r="F22" s="92" t="s">
        <v>8</v>
      </c>
      <c r="G22" s="93"/>
      <c r="H22" s="86" t="s">
        <v>9</v>
      </c>
      <c r="I22" s="86"/>
      <c r="J22" s="41" t="s">
        <v>10</v>
      </c>
      <c r="K22" s="43" t="s">
        <v>11</v>
      </c>
      <c r="L22" s="44"/>
      <c r="N22" s="46"/>
      <c r="O22" s="46"/>
      <c r="P22" s="46"/>
      <c r="Q22" s="46"/>
      <c r="R22" s="46"/>
      <c r="S22" s="46"/>
      <c r="T22" s="46"/>
      <c r="U22" s="46"/>
      <c r="V22" s="46"/>
    </row>
    <row r="23" spans="1:22" ht="32" customHeight="1" x14ac:dyDescent="0.55000000000000004">
      <c r="A23" s="106" t="s">
        <v>17</v>
      </c>
      <c r="B23" s="108" t="s">
        <v>6</v>
      </c>
      <c r="C23" s="5"/>
      <c r="D23" s="88" t="str">
        <f>IFERROR(_xlfn.XLOOKUP($C23,時間割[番号],時間割[科目名],,,),"")</f>
        <v/>
      </c>
      <c r="E23" s="89"/>
      <c r="F23" s="88" t="str">
        <f>IFERROR(_xlfn.XLOOKUP($C23,時間割[番号],時間割[時間割],,,),"")</f>
        <v/>
      </c>
      <c r="G23" s="89"/>
      <c r="H23" s="87" t="str">
        <f>IFERROR(_xlfn.XLOOKUP($C23,時間割[番号],時間割[担当者],,,),"")</f>
        <v/>
      </c>
      <c r="I23" s="87"/>
      <c r="J23" s="38" t="str">
        <f>IFERROR(_xlfn.XLOOKUP($C23,時間割[番号],時間割[単位],,,),"")</f>
        <v/>
      </c>
      <c r="K23" s="39" t="str">
        <f>IFERROR(_xlfn.XLOOKUP($C23,時間割[番号],時間割[時間数],,,),"")</f>
        <v/>
      </c>
      <c r="L23" s="37" t="str">
        <f>IF(OR(ISNUMBER(SEARCH("春",F23)),ISNUMBER(SEARCH("夏",F23))),"【ERROR！】秋学期の申請内容に異なる学期の科目が含まれています","")</f>
        <v/>
      </c>
    </row>
    <row r="24" spans="1:22" ht="32" customHeight="1" x14ac:dyDescent="0.55000000000000004">
      <c r="A24" s="106"/>
      <c r="B24" s="108"/>
      <c r="C24" s="5"/>
      <c r="D24" s="88" t="str">
        <f>IFERROR(_xlfn.XLOOKUP($C24,時間割[番号],時間割[科目名],,,),"")</f>
        <v/>
      </c>
      <c r="E24" s="89"/>
      <c r="F24" s="88" t="str">
        <f>IFERROR(_xlfn.XLOOKUP($C24,時間割[番号],時間割[時間割],,,),"")</f>
        <v/>
      </c>
      <c r="G24" s="89"/>
      <c r="H24" s="87" t="str">
        <f>IFERROR(_xlfn.XLOOKUP($C24,時間割[番号],時間割[担当者],,,),"")</f>
        <v/>
      </c>
      <c r="I24" s="87"/>
      <c r="J24" s="38" t="str">
        <f>IFERROR(_xlfn.XLOOKUP($C24,時間割[番号],時間割[単位],,,),"")</f>
        <v/>
      </c>
      <c r="K24" s="39" t="str">
        <f>IFERROR(_xlfn.XLOOKUP($C24,時間割[番号],時間割[時間数],,,),"")</f>
        <v/>
      </c>
      <c r="L24" s="37" t="str">
        <f>IF(OR(ISNUMBER(SEARCH("春",F24)),ISNUMBER(SEARCH("夏",F24))),"【ERROR！】秋学期の申請内容に異なる学期の科目が含まれています","")</f>
        <v/>
      </c>
    </row>
    <row r="25" spans="1:22" ht="32" customHeight="1" thickBot="1" x14ac:dyDescent="0.6">
      <c r="A25" s="106"/>
      <c r="B25" s="108"/>
      <c r="C25" s="6"/>
      <c r="D25" s="90" t="str">
        <f>IFERROR(_xlfn.XLOOKUP($C25,時間割[番号],時間割[科目名],,,),"")</f>
        <v/>
      </c>
      <c r="E25" s="91"/>
      <c r="F25" s="90" t="str">
        <f>IFERROR(_xlfn.XLOOKUP($C25,時間割[番号],時間割[時間割],,,),"")</f>
        <v/>
      </c>
      <c r="G25" s="91"/>
      <c r="H25" s="77" t="str">
        <f>IFERROR(_xlfn.XLOOKUP($C25,時間割[番号],時間割[担当者],,,),"")</f>
        <v/>
      </c>
      <c r="I25" s="77"/>
      <c r="J25" s="35" t="str">
        <f>IFERROR(_xlfn.XLOOKUP($C25,時間割[番号],時間割[単位],,,),"")</f>
        <v/>
      </c>
      <c r="K25" s="36" t="str">
        <f>IFERROR(_xlfn.XLOOKUP($C25,時間割[番号],時間割[時間数],,,),"")</f>
        <v/>
      </c>
      <c r="L25" s="37" t="str">
        <f>IF(OR(ISNUMBER(SEARCH("春",F25)),ISNUMBER(SEARCH("夏",F25))),"【ERROR！】秋学期の申請内容に異なる学期の科目が含まれています","")</f>
        <v/>
      </c>
    </row>
    <row r="26" spans="1:22" ht="21" customHeight="1" thickTop="1" x14ac:dyDescent="0.55000000000000004">
      <c r="A26" s="106"/>
      <c r="B26" s="108"/>
      <c r="C26" s="103" t="s">
        <v>12</v>
      </c>
      <c r="D26" s="103"/>
      <c r="E26" s="103"/>
      <c r="F26" s="75">
        <f>COUNTA($C$23:$C$25)</f>
        <v>0</v>
      </c>
      <c r="G26" s="32" t="s">
        <v>13</v>
      </c>
      <c r="H26" s="33">
        <f>SUM($J$23:$J$25)</f>
        <v>0</v>
      </c>
      <c r="I26" s="32" t="s">
        <v>324</v>
      </c>
      <c r="J26" s="33">
        <f>SUM($K$23:$K$25)</f>
        <v>0</v>
      </c>
      <c r="K26" s="34" t="s">
        <v>15</v>
      </c>
      <c r="L26" s="25"/>
    </row>
    <row r="27" spans="1:22" ht="21" customHeight="1" x14ac:dyDescent="0.55000000000000004">
      <c r="A27" s="107"/>
      <c r="B27" s="104" t="s">
        <v>311</v>
      </c>
      <c r="C27" s="105"/>
      <c r="D27" s="105"/>
      <c r="E27" s="105"/>
      <c r="F27" s="7"/>
      <c r="G27" s="31" t="s">
        <v>13</v>
      </c>
      <c r="H27" s="7"/>
      <c r="I27" s="31" t="s">
        <v>14</v>
      </c>
      <c r="J27" s="7"/>
      <c r="K27" s="30" t="s">
        <v>15</v>
      </c>
      <c r="L27" s="25"/>
    </row>
    <row r="28" spans="1:22" ht="28.5" customHeight="1" thickBot="1" x14ac:dyDescent="0.6">
      <c r="A28" s="99" t="s">
        <v>18</v>
      </c>
      <c r="B28" s="100"/>
      <c r="C28" s="100"/>
      <c r="D28" s="100"/>
      <c r="E28" s="100"/>
      <c r="F28" s="74">
        <f>F26+F27</f>
        <v>0</v>
      </c>
      <c r="G28" s="22" t="s">
        <v>13</v>
      </c>
      <c r="H28" s="74">
        <f>H26+H27</f>
        <v>0</v>
      </c>
      <c r="I28" s="22" t="s">
        <v>14</v>
      </c>
      <c r="J28" s="23">
        <f>J26+J27</f>
        <v>0</v>
      </c>
      <c r="K28" s="24" t="s">
        <v>319</v>
      </c>
      <c r="L28" s="25"/>
    </row>
    <row r="29" spans="1:22" ht="9" customHeight="1" thickTop="1" thickBot="1" x14ac:dyDescent="0.6"/>
    <row r="30" spans="1:22" ht="28.5" customHeight="1" thickTop="1" thickBot="1" x14ac:dyDescent="0.6">
      <c r="A30" s="101" t="s">
        <v>19</v>
      </c>
      <c r="B30" s="102"/>
      <c r="C30" s="102"/>
      <c r="D30" s="102"/>
      <c r="E30" s="102"/>
      <c r="F30" s="76">
        <f>F20+F28</f>
        <v>0</v>
      </c>
      <c r="G30" s="26" t="s">
        <v>13</v>
      </c>
      <c r="H30" s="76">
        <f>H20+H28</f>
        <v>0</v>
      </c>
      <c r="I30" s="26" t="s">
        <v>14</v>
      </c>
      <c r="J30" s="27">
        <f>J20+J28</f>
        <v>0</v>
      </c>
      <c r="K30" s="28" t="s">
        <v>15</v>
      </c>
      <c r="L30" s="25"/>
    </row>
    <row r="31" spans="1:22" ht="21" customHeight="1" thickTop="1" x14ac:dyDescent="0.55000000000000004"/>
    <row r="32" spans="1:22" ht="21" customHeight="1" x14ac:dyDescent="0.55000000000000004">
      <c r="A32" s="29" t="s">
        <v>308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3"/>
    </row>
    <row r="33" spans="1:22" ht="21" customHeight="1" x14ac:dyDescent="0.55000000000000004">
      <c r="A33" s="14" t="str">
        <f>IF(OR(H26&gt;6,H18&gt;6),"ERROR!","")</f>
        <v/>
      </c>
      <c r="B33" s="8" t="b">
        <v>0</v>
      </c>
      <c r="C33" s="12" t="s">
        <v>321</v>
      </c>
      <c r="D33" s="12"/>
      <c r="E33" s="12"/>
      <c r="F33" s="12"/>
      <c r="G33" s="12"/>
      <c r="H33" s="12"/>
      <c r="I33" s="12"/>
      <c r="J33" s="12"/>
      <c r="K33" s="12"/>
      <c r="L33" s="13"/>
    </row>
    <row r="34" spans="1:22" ht="21" customHeight="1" x14ac:dyDescent="0.55000000000000004">
      <c r="A34" s="14" t="str">
        <f>IF(H26+H18&gt;12,"ERROR!","")</f>
        <v/>
      </c>
      <c r="B34" s="8" t="b">
        <v>0</v>
      </c>
      <c r="C34" s="12" t="s">
        <v>323</v>
      </c>
      <c r="D34" s="12"/>
      <c r="E34" s="12"/>
      <c r="F34" s="12"/>
      <c r="G34" s="12"/>
      <c r="H34" s="12"/>
      <c r="I34" s="12"/>
      <c r="J34" s="12"/>
      <c r="K34" s="12"/>
      <c r="L34" s="13"/>
    </row>
    <row r="35" spans="1:22" ht="21" customHeight="1" x14ac:dyDescent="0.55000000000000004">
      <c r="A35" s="14" t="str">
        <f>IF(OR(AND(J8="「留学」取得希望", J20&lt;600),AND(J8="「留学」取得希望", J28&lt;600)),"ERROR!","")</f>
        <v/>
      </c>
      <c r="B35" s="8" t="b">
        <v>0</v>
      </c>
      <c r="C35" s="12" t="s">
        <v>322</v>
      </c>
      <c r="D35" s="12"/>
      <c r="E35" s="12"/>
      <c r="F35" s="12"/>
      <c r="G35" s="12"/>
      <c r="H35" s="12"/>
      <c r="I35" s="12"/>
      <c r="J35" s="12"/>
      <c r="K35" s="12"/>
      <c r="L35" s="13"/>
    </row>
    <row r="36" spans="1:22" s="20" customFormat="1" ht="21" customHeight="1" x14ac:dyDescent="0.55000000000000004">
      <c r="A36" s="15"/>
      <c r="B36" s="16"/>
      <c r="C36" s="17" t="s">
        <v>320</v>
      </c>
      <c r="D36" s="18"/>
      <c r="E36" s="18"/>
      <c r="F36" s="18"/>
      <c r="G36" s="18"/>
      <c r="H36" s="18"/>
      <c r="I36" s="18"/>
      <c r="J36" s="18"/>
      <c r="K36" s="18"/>
      <c r="L36" s="19"/>
      <c r="N36" s="21"/>
      <c r="O36" s="21"/>
      <c r="P36" s="21"/>
      <c r="Q36" s="21"/>
      <c r="R36" s="21"/>
      <c r="S36" s="21"/>
      <c r="T36" s="21"/>
      <c r="U36" s="21"/>
      <c r="V36" s="21"/>
    </row>
    <row r="37" spans="1:22" ht="21" customHeight="1" x14ac:dyDescent="0.55000000000000004">
      <c r="A37" s="14"/>
      <c r="B37" s="8" t="b">
        <v>0</v>
      </c>
      <c r="C37" s="12" t="s">
        <v>312</v>
      </c>
      <c r="D37" s="12"/>
      <c r="E37" s="12"/>
      <c r="F37" s="12"/>
      <c r="G37" s="12"/>
      <c r="H37" s="12"/>
      <c r="I37" s="12"/>
      <c r="J37" s="12"/>
      <c r="K37" s="12"/>
      <c r="L37" s="13"/>
    </row>
    <row r="38" spans="1:22" ht="21" customHeight="1" x14ac:dyDescent="0.55000000000000004">
      <c r="A38" s="14"/>
      <c r="B38" s="8" t="b">
        <v>0</v>
      </c>
      <c r="C38" s="12" t="s">
        <v>313</v>
      </c>
      <c r="D38" s="12"/>
      <c r="E38" s="12"/>
      <c r="F38" s="12"/>
      <c r="G38" s="12"/>
      <c r="H38" s="12"/>
      <c r="I38" s="12"/>
      <c r="J38" s="12"/>
      <c r="K38" s="12"/>
      <c r="L38" s="13"/>
    </row>
  </sheetData>
  <sheetProtection algorithmName="SHA-512" hashValue="ZoI5qVYwtGb88RYZQv1x6gAIkl4Ss0h/5Z0NKNqAtSJaPemoC/51z5w8EF6p3Yl6lY/LtX2wOu/1EeFzaVV/mA==" saltValue="bj6E0VlfVhqHs9y8py541w==" spinCount="100000" sheet="1" selectLockedCells="1"/>
  <protectedRanges>
    <protectedRange sqref="J6:L7 E12:F12 I12:J12 C15:C17 F19 H19 C23:C25 F27 H27 J27 B33:B35 B37:B38" name="範囲1"/>
  </protectedRanges>
  <mergeCells count="44">
    <mergeCell ref="E12:F12"/>
    <mergeCell ref="I12:J12"/>
    <mergeCell ref="F24:G24"/>
    <mergeCell ref="D14:E14"/>
    <mergeCell ref="D15:E15"/>
    <mergeCell ref="D16:E16"/>
    <mergeCell ref="D17:E17"/>
    <mergeCell ref="F15:G15"/>
    <mergeCell ref="F16:G16"/>
    <mergeCell ref="F17:G17"/>
    <mergeCell ref="F14:G14"/>
    <mergeCell ref="H23:I23"/>
    <mergeCell ref="H24:I24"/>
    <mergeCell ref="A28:E28"/>
    <mergeCell ref="A30:E30"/>
    <mergeCell ref="C18:E18"/>
    <mergeCell ref="C26:E26"/>
    <mergeCell ref="B27:E27"/>
    <mergeCell ref="B19:E19"/>
    <mergeCell ref="A15:A19"/>
    <mergeCell ref="A23:A27"/>
    <mergeCell ref="A20:E20"/>
    <mergeCell ref="B15:B18"/>
    <mergeCell ref="B23:B26"/>
    <mergeCell ref="D25:E25"/>
    <mergeCell ref="D24:E24"/>
    <mergeCell ref="D23:E23"/>
    <mergeCell ref="D22:E22"/>
    <mergeCell ref="H25:I25"/>
    <mergeCell ref="A4:K4"/>
    <mergeCell ref="J3:K3"/>
    <mergeCell ref="J5:K5"/>
    <mergeCell ref="J6:K6"/>
    <mergeCell ref="J7:K7"/>
    <mergeCell ref="H22:I22"/>
    <mergeCell ref="H14:I14"/>
    <mergeCell ref="H15:I15"/>
    <mergeCell ref="H16:I16"/>
    <mergeCell ref="H17:I17"/>
    <mergeCell ref="F25:G25"/>
    <mergeCell ref="F22:G22"/>
    <mergeCell ref="F23:G23"/>
    <mergeCell ref="J8:K8"/>
    <mergeCell ref="A12:C12"/>
  </mergeCells>
  <phoneticPr fontId="1"/>
  <conditionalFormatting sqref="C15">
    <cfRule type="expression" dxfId="18" priority="18">
      <formula>ISBLANK($C$15)</formula>
    </cfRule>
  </conditionalFormatting>
  <conditionalFormatting sqref="C16">
    <cfRule type="expression" dxfId="17" priority="19">
      <formula>ISBLANK($C$16)</formula>
    </cfRule>
  </conditionalFormatting>
  <conditionalFormatting sqref="C17">
    <cfRule type="expression" dxfId="16" priority="17">
      <formula>ISBLANK($C$17)</formula>
    </cfRule>
  </conditionalFormatting>
  <conditionalFormatting sqref="C23">
    <cfRule type="expression" dxfId="15" priority="16">
      <formula>ISBLANK($C$23)</formula>
    </cfRule>
  </conditionalFormatting>
  <conditionalFormatting sqref="C24">
    <cfRule type="expression" dxfId="14" priority="15">
      <formula>ISBLANK($C$24)</formula>
    </cfRule>
  </conditionalFormatting>
  <conditionalFormatting sqref="C25">
    <cfRule type="expression" dxfId="13" priority="14">
      <formula>ISBLANK($C$25)</formula>
    </cfRule>
  </conditionalFormatting>
  <conditionalFormatting sqref="E12">
    <cfRule type="expression" dxfId="12" priority="7">
      <formula>ISBLANK($E$12)</formula>
    </cfRule>
  </conditionalFormatting>
  <conditionalFormatting sqref="F19">
    <cfRule type="expression" dxfId="11" priority="13">
      <formula>ISBLANK($F$19)</formula>
    </cfRule>
  </conditionalFormatting>
  <conditionalFormatting sqref="F27">
    <cfRule type="expression" dxfId="10" priority="10">
      <formula>ISBLANK($F$27)</formula>
    </cfRule>
  </conditionalFormatting>
  <conditionalFormatting sqref="F15:G17">
    <cfRule type="expression" dxfId="9" priority="3">
      <formula>LEFT(F15,3)="秋学期"</formula>
    </cfRule>
    <cfRule type="duplicateValues" dxfId="8" priority="5"/>
  </conditionalFormatting>
  <conditionalFormatting sqref="F23:G25">
    <cfRule type="expression" dxfId="7" priority="2">
      <formula>LEFT(F23,3)="春学期"</formula>
    </cfRule>
    <cfRule type="duplicateValues" dxfId="6" priority="4"/>
  </conditionalFormatting>
  <conditionalFormatting sqref="H19">
    <cfRule type="expression" dxfId="5" priority="12">
      <formula>ISBLANK($H$19)</formula>
    </cfRule>
  </conditionalFormatting>
  <conditionalFormatting sqref="H27">
    <cfRule type="expression" dxfId="4" priority="9">
      <formula>ISBLANK($H$27)</formula>
    </cfRule>
  </conditionalFormatting>
  <conditionalFormatting sqref="I12">
    <cfRule type="expression" dxfId="3" priority="6">
      <formula>ISBLANK($I$12)</formula>
    </cfRule>
  </conditionalFormatting>
  <conditionalFormatting sqref="J19">
    <cfRule type="expression" dxfId="2" priority="1">
      <formula>ISBLANK($J$19)</formula>
    </cfRule>
  </conditionalFormatting>
  <conditionalFormatting sqref="J27">
    <cfRule type="expression" dxfId="1" priority="8">
      <formula>ISBLANK($J$27)</formula>
    </cfRule>
  </conditionalFormatting>
  <conditionalFormatting sqref="J6:L8">
    <cfRule type="expression" dxfId="0" priority="20">
      <formula>ISBLANK(J6)</formula>
    </cfRule>
  </conditionalFormatting>
  <dataValidations count="5">
    <dataValidation type="custom" errorStyle="warning" allowBlank="1" showInputMessage="1" showErrorMessage="1" error="秋学期に開講される科目が入力されています。_x000a_時間割を確認のうえ、正しい科目番号を入力してください。" sqref="F16:G17" xr:uid="{040FDC92-33CE-4E55-BEA0-169BB6D4630B}">
      <formula1>NOT(LEFT(F16,3)="秋学期")</formula1>
    </dataValidation>
    <dataValidation type="custom" errorStyle="warning" allowBlank="1" showInputMessage="1" showErrorMessage="1" error="こらー！" sqref="F15:G15" xr:uid="{E7A670E2-E11D-4DAC-B7DB-B983E985A90B}">
      <formula1>NOT(LEFT(F15,3)="秋学期")</formula1>
    </dataValidation>
    <dataValidation type="custom" allowBlank="1" showInputMessage="1" showErrorMessage="1" error="学期・曜日・時限が重複しています。" sqref="C25 C17" xr:uid="{211DC422-3CDB-4CDA-8636-1D5295672A0F}">
      <formula1>OR(F17="",AND(F17&lt;&gt;F15,F17&lt;&gt;F16))</formula1>
    </dataValidation>
    <dataValidation type="custom" allowBlank="1" showInputMessage="1" showErrorMessage="1" error="学期・曜日・時限が重複しています。" sqref="C15 C23" xr:uid="{0C39ED3E-E94C-4106-B5EC-8F44DE5ECF4C}">
      <formula1>OR(F15="",AND(F15&lt;&gt;F16,F15&lt;&gt;F17))</formula1>
    </dataValidation>
    <dataValidation type="custom" allowBlank="1" showInputMessage="1" showErrorMessage="1" error="学期・曜日・時限が重複しています。" sqref="C16 C24" xr:uid="{5A01457C-AF6E-4081-9A68-A050B532BAF9}">
      <formula1>OR(F16="",AND(F15&lt;&gt;F16,F16&lt;&gt;F17))</formula1>
    </dataValidation>
  </dataValidations>
  <pageMargins left="0.7" right="0.7" top="0.75" bottom="0.75" header="0.3" footer="0.3"/>
  <pageSetup paperSize="9" scale="5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3B77D58-A022-4B19-8BED-7A10FB5F6718}">
          <x14:formula1>
            <xm:f>リスト!$B$3:$B$8</xm:f>
          </x14:formula1>
          <xm:sqref>E12:E13</xm:sqref>
        </x14:dataValidation>
        <x14:dataValidation type="list" allowBlank="1" showInputMessage="1" showErrorMessage="1" xr:uid="{1BB9AB4A-A80F-4203-9018-A7345588CABD}">
          <x14:formula1>
            <xm:f>リスト!$D$3:$D$5</xm:f>
          </x14:formula1>
          <xm:sqref>I12:I13</xm:sqref>
        </x14:dataValidation>
        <x14:dataValidation type="list" allowBlank="1" showInputMessage="1" showErrorMessage="1" xr:uid="{C438A870-CA0D-4F8E-B1DF-25C317815CAB}">
          <x14:formula1>
            <xm:f>リスト!$F$3:$F$5</xm:f>
          </x14:formula1>
          <xm:sqref>J8:L8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2F379-D06F-44D5-B4D7-2E9196E9683A}">
  <sheetPr codeName="Sheet2"/>
  <dimension ref="B2:G147"/>
  <sheetViews>
    <sheetView workbookViewId="0"/>
  </sheetViews>
  <sheetFormatPr defaultRowHeight="15" x14ac:dyDescent="0.55000000000000004"/>
  <cols>
    <col min="1" max="1" width="4.83203125" style="3" customWidth="1"/>
    <col min="2" max="2" width="6.25" style="2" customWidth="1"/>
    <col min="3" max="3" width="59.4140625" style="2" bestFit="1" customWidth="1"/>
    <col min="4" max="4" width="6.25" style="2" customWidth="1"/>
    <col min="5" max="5" width="31.83203125" style="2" customWidth="1"/>
    <col min="6" max="6" width="8.08203125" style="2" customWidth="1"/>
    <col min="7" max="7" width="23.08203125" style="2" customWidth="1"/>
    <col min="8" max="16384" width="8.6640625" style="3"/>
  </cols>
  <sheetData>
    <row r="2" spans="2:7" x14ac:dyDescent="0.55000000000000004">
      <c r="B2" s="2" t="s">
        <v>38</v>
      </c>
      <c r="C2" s="2" t="s">
        <v>39</v>
      </c>
      <c r="D2" s="2" t="s">
        <v>14</v>
      </c>
      <c r="E2" s="2" t="s">
        <v>40</v>
      </c>
      <c r="F2" s="2" t="s">
        <v>309</v>
      </c>
      <c r="G2" s="2" t="s">
        <v>41</v>
      </c>
    </row>
    <row r="3" spans="2:7" x14ac:dyDescent="0.55000000000000004">
      <c r="B3" s="2">
        <v>1</v>
      </c>
      <c r="C3" s="2" t="s">
        <v>81</v>
      </c>
      <c r="D3" s="2">
        <v>2</v>
      </c>
      <c r="E3" s="2" t="s">
        <v>82</v>
      </c>
      <c r="F3" s="4">
        <v>100</v>
      </c>
      <c r="G3" s="2" t="s">
        <v>42</v>
      </c>
    </row>
    <row r="4" spans="2:7" x14ac:dyDescent="0.55000000000000004">
      <c r="B4" s="2">
        <v>2</v>
      </c>
      <c r="C4" s="2" t="s">
        <v>83</v>
      </c>
      <c r="D4" s="2">
        <v>2</v>
      </c>
      <c r="E4" s="2" t="s">
        <v>84</v>
      </c>
      <c r="F4" s="4">
        <v>100</v>
      </c>
      <c r="G4" s="2" t="s">
        <v>44</v>
      </c>
    </row>
    <row r="5" spans="2:7" x14ac:dyDescent="0.55000000000000004">
      <c r="B5" s="2">
        <v>3</v>
      </c>
      <c r="C5" s="2" t="s">
        <v>85</v>
      </c>
      <c r="D5" s="2">
        <v>2</v>
      </c>
      <c r="E5" s="2" t="s">
        <v>86</v>
      </c>
      <c r="F5" s="4">
        <v>100</v>
      </c>
      <c r="G5" s="2" t="s">
        <v>229</v>
      </c>
    </row>
    <row r="6" spans="2:7" x14ac:dyDescent="0.55000000000000004">
      <c r="B6" s="2">
        <v>4</v>
      </c>
      <c r="C6" s="2" t="s">
        <v>87</v>
      </c>
      <c r="D6" s="2">
        <v>2</v>
      </c>
      <c r="E6" s="2" t="s">
        <v>88</v>
      </c>
      <c r="F6" s="4">
        <v>100</v>
      </c>
      <c r="G6" s="2" t="s">
        <v>230</v>
      </c>
    </row>
    <row r="7" spans="2:7" x14ac:dyDescent="0.55000000000000004">
      <c r="B7" s="2">
        <v>5</v>
      </c>
      <c r="C7" s="2" t="s">
        <v>89</v>
      </c>
      <c r="D7" s="2">
        <v>2</v>
      </c>
      <c r="E7" s="2" t="s">
        <v>86</v>
      </c>
      <c r="F7" s="4">
        <v>100</v>
      </c>
      <c r="G7" s="2" t="s">
        <v>230</v>
      </c>
    </row>
    <row r="8" spans="2:7" x14ac:dyDescent="0.55000000000000004">
      <c r="B8" s="2">
        <v>6</v>
      </c>
      <c r="C8" s="2" t="s">
        <v>45</v>
      </c>
      <c r="D8" s="2">
        <v>2</v>
      </c>
      <c r="E8" s="2" t="s">
        <v>46</v>
      </c>
      <c r="F8" s="4">
        <v>100</v>
      </c>
      <c r="G8" s="2" t="s">
        <v>47</v>
      </c>
    </row>
    <row r="9" spans="2:7" x14ac:dyDescent="0.55000000000000004">
      <c r="B9" s="2">
        <v>7</v>
      </c>
      <c r="C9" s="2" t="s">
        <v>48</v>
      </c>
      <c r="D9" s="2">
        <v>2</v>
      </c>
      <c r="E9" s="2" t="s">
        <v>49</v>
      </c>
      <c r="F9" s="4">
        <v>100</v>
      </c>
      <c r="G9" s="2" t="s">
        <v>47</v>
      </c>
    </row>
    <row r="10" spans="2:7" x14ac:dyDescent="0.55000000000000004">
      <c r="B10" s="2">
        <v>8</v>
      </c>
      <c r="C10" s="2" t="s">
        <v>50</v>
      </c>
      <c r="D10" s="2">
        <v>2</v>
      </c>
      <c r="E10" s="2" t="s">
        <v>51</v>
      </c>
      <c r="F10" s="4">
        <v>100</v>
      </c>
      <c r="G10" s="2" t="s">
        <v>52</v>
      </c>
    </row>
    <row r="11" spans="2:7" x14ac:dyDescent="0.55000000000000004">
      <c r="B11" s="2">
        <v>9</v>
      </c>
      <c r="C11" s="2" t="s">
        <v>53</v>
      </c>
      <c r="D11" s="2">
        <v>2</v>
      </c>
      <c r="E11" s="2" t="s">
        <v>54</v>
      </c>
      <c r="F11" s="4">
        <v>100</v>
      </c>
      <c r="G11" s="2" t="s">
        <v>52</v>
      </c>
    </row>
    <row r="12" spans="2:7" x14ac:dyDescent="0.55000000000000004">
      <c r="B12" s="2">
        <v>10</v>
      </c>
      <c r="C12" s="2" t="s">
        <v>90</v>
      </c>
      <c r="D12" s="2">
        <v>2</v>
      </c>
      <c r="E12" s="2" t="s">
        <v>46</v>
      </c>
      <c r="F12" s="4">
        <v>100</v>
      </c>
      <c r="G12" s="2" t="s">
        <v>60</v>
      </c>
    </row>
    <row r="13" spans="2:7" x14ac:dyDescent="0.55000000000000004">
      <c r="B13" s="2">
        <v>11</v>
      </c>
      <c r="C13" s="2" t="s">
        <v>59</v>
      </c>
      <c r="D13" s="2">
        <v>2</v>
      </c>
      <c r="E13" s="2" t="s">
        <v>49</v>
      </c>
      <c r="F13" s="4">
        <v>100</v>
      </c>
      <c r="G13" s="2" t="s">
        <v>60</v>
      </c>
    </row>
    <row r="14" spans="2:7" x14ac:dyDescent="0.55000000000000004">
      <c r="B14" s="2">
        <v>12</v>
      </c>
      <c r="C14" s="2" t="s">
        <v>91</v>
      </c>
      <c r="D14" s="2">
        <v>2</v>
      </c>
      <c r="E14" s="2" t="s">
        <v>64</v>
      </c>
      <c r="F14" s="4">
        <v>100</v>
      </c>
      <c r="G14" s="2" t="s">
        <v>56</v>
      </c>
    </row>
    <row r="15" spans="2:7" x14ac:dyDescent="0.55000000000000004">
      <c r="B15" s="2">
        <v>13</v>
      </c>
      <c r="C15" s="2" t="s">
        <v>92</v>
      </c>
      <c r="D15" s="2">
        <v>2</v>
      </c>
      <c r="E15" s="2" t="s">
        <v>84</v>
      </c>
      <c r="F15" s="4">
        <v>100</v>
      </c>
      <c r="G15" s="2" t="s">
        <v>57</v>
      </c>
    </row>
    <row r="16" spans="2:7" x14ac:dyDescent="0.55000000000000004">
      <c r="B16" s="2">
        <v>14</v>
      </c>
      <c r="C16" s="2" t="s">
        <v>93</v>
      </c>
      <c r="D16" s="2">
        <v>2</v>
      </c>
      <c r="E16" s="2" t="s">
        <v>86</v>
      </c>
      <c r="F16" s="4">
        <v>100</v>
      </c>
      <c r="G16" s="2" t="s">
        <v>231</v>
      </c>
    </row>
    <row r="17" spans="2:7" x14ac:dyDescent="0.55000000000000004">
      <c r="B17" s="2">
        <v>15</v>
      </c>
      <c r="C17" s="2" t="s">
        <v>94</v>
      </c>
      <c r="D17" s="2">
        <v>2</v>
      </c>
      <c r="E17" s="2" t="s">
        <v>95</v>
      </c>
      <c r="F17" s="4">
        <v>100</v>
      </c>
      <c r="G17" s="2" t="s">
        <v>232</v>
      </c>
    </row>
    <row r="18" spans="2:7" x14ac:dyDescent="0.55000000000000004">
      <c r="B18" s="2">
        <v>16</v>
      </c>
      <c r="C18" s="2" t="s">
        <v>96</v>
      </c>
      <c r="D18" s="2">
        <v>2</v>
      </c>
      <c r="E18" s="2" t="s">
        <v>97</v>
      </c>
      <c r="F18" s="4">
        <v>100</v>
      </c>
      <c r="G18" s="2" t="s">
        <v>52</v>
      </c>
    </row>
    <row r="19" spans="2:7" x14ac:dyDescent="0.55000000000000004">
      <c r="B19" s="2">
        <v>17</v>
      </c>
      <c r="C19" s="2" t="s">
        <v>98</v>
      </c>
      <c r="D19" s="2">
        <v>2</v>
      </c>
      <c r="E19" s="2" t="s">
        <v>99</v>
      </c>
      <c r="F19" s="4">
        <v>0</v>
      </c>
      <c r="G19" s="2" t="s">
        <v>233</v>
      </c>
    </row>
    <row r="20" spans="2:7" x14ac:dyDescent="0.55000000000000004">
      <c r="B20" s="2">
        <v>18</v>
      </c>
      <c r="C20" s="2" t="s">
        <v>100</v>
      </c>
      <c r="D20" s="2">
        <v>2</v>
      </c>
      <c r="E20" s="2" t="s">
        <v>101</v>
      </c>
      <c r="F20" s="4">
        <v>100</v>
      </c>
      <c r="G20" s="2" t="s">
        <v>234</v>
      </c>
    </row>
    <row r="21" spans="2:7" x14ac:dyDescent="0.55000000000000004">
      <c r="B21" s="2">
        <v>19</v>
      </c>
      <c r="C21" s="2" t="s">
        <v>102</v>
      </c>
      <c r="D21" s="2">
        <v>2</v>
      </c>
      <c r="E21" s="2" t="s">
        <v>103</v>
      </c>
      <c r="F21" s="4">
        <v>0</v>
      </c>
      <c r="G21" s="2" t="s">
        <v>235</v>
      </c>
    </row>
    <row r="22" spans="2:7" x14ac:dyDescent="0.55000000000000004">
      <c r="B22" s="2">
        <v>20</v>
      </c>
      <c r="C22" s="2" t="s">
        <v>314</v>
      </c>
      <c r="D22" s="2">
        <v>2</v>
      </c>
      <c r="E22" s="2" t="s">
        <v>104</v>
      </c>
      <c r="F22" s="4">
        <v>150</v>
      </c>
      <c r="G22" s="2" t="s">
        <v>52</v>
      </c>
    </row>
    <row r="23" spans="2:7" x14ac:dyDescent="0.55000000000000004">
      <c r="B23" s="2">
        <v>21</v>
      </c>
      <c r="C23" s="2" t="s">
        <v>315</v>
      </c>
      <c r="D23" s="2">
        <v>2</v>
      </c>
      <c r="E23" s="2" t="s">
        <v>105</v>
      </c>
      <c r="F23" s="4">
        <v>150</v>
      </c>
      <c r="G23" s="2" t="s">
        <v>52</v>
      </c>
    </row>
    <row r="24" spans="2:7" x14ac:dyDescent="0.55000000000000004">
      <c r="B24" s="2">
        <v>22</v>
      </c>
      <c r="C24" s="2" t="s">
        <v>61</v>
      </c>
      <c r="D24" s="2">
        <v>2</v>
      </c>
      <c r="E24" s="2" t="s">
        <v>55</v>
      </c>
      <c r="F24" s="4">
        <v>100</v>
      </c>
      <c r="G24" s="2" t="s">
        <v>62</v>
      </c>
    </row>
    <row r="25" spans="2:7" x14ac:dyDescent="0.55000000000000004">
      <c r="B25" s="2">
        <v>23</v>
      </c>
      <c r="C25" s="2" t="s">
        <v>63</v>
      </c>
      <c r="D25" s="2">
        <v>2</v>
      </c>
      <c r="E25" s="2" t="s">
        <v>64</v>
      </c>
      <c r="F25" s="4">
        <v>100</v>
      </c>
      <c r="G25" s="2" t="s">
        <v>62</v>
      </c>
    </row>
    <row r="26" spans="2:7" x14ac:dyDescent="0.55000000000000004">
      <c r="B26" s="2">
        <v>24</v>
      </c>
      <c r="C26" s="2" t="s">
        <v>106</v>
      </c>
      <c r="D26" s="2">
        <v>2</v>
      </c>
      <c r="E26" s="2" t="s">
        <v>107</v>
      </c>
      <c r="F26" s="4">
        <v>100</v>
      </c>
      <c r="G26" s="2" t="s">
        <v>236</v>
      </c>
    </row>
    <row r="27" spans="2:7" x14ac:dyDescent="0.55000000000000004">
      <c r="B27" s="2">
        <v>25</v>
      </c>
      <c r="C27" s="2" t="s">
        <v>108</v>
      </c>
      <c r="D27" s="2">
        <v>2</v>
      </c>
      <c r="E27" s="2" t="s">
        <v>109</v>
      </c>
      <c r="F27" s="4">
        <v>100</v>
      </c>
      <c r="G27" s="2" t="s">
        <v>236</v>
      </c>
    </row>
    <row r="28" spans="2:7" x14ac:dyDescent="0.55000000000000004">
      <c r="B28" s="2">
        <v>26</v>
      </c>
      <c r="C28" s="2" t="s">
        <v>110</v>
      </c>
      <c r="D28" s="2">
        <v>2</v>
      </c>
      <c r="E28" s="2" t="s">
        <v>111</v>
      </c>
      <c r="F28" s="4">
        <v>100</v>
      </c>
      <c r="G28" s="2" t="s">
        <v>237</v>
      </c>
    </row>
    <row r="29" spans="2:7" x14ac:dyDescent="0.55000000000000004">
      <c r="B29" s="2">
        <v>27</v>
      </c>
      <c r="C29" s="2" t="s">
        <v>112</v>
      </c>
      <c r="D29" s="2">
        <v>2</v>
      </c>
      <c r="E29" s="2" t="s">
        <v>113</v>
      </c>
      <c r="F29" s="4">
        <v>100</v>
      </c>
      <c r="G29" s="2" t="s">
        <v>237</v>
      </c>
    </row>
    <row r="30" spans="2:7" x14ac:dyDescent="0.55000000000000004">
      <c r="B30" s="2">
        <v>28</v>
      </c>
      <c r="C30" s="2" t="s">
        <v>65</v>
      </c>
      <c r="D30" s="2">
        <v>2</v>
      </c>
      <c r="E30" s="2" t="s">
        <v>46</v>
      </c>
      <c r="F30" s="4">
        <v>100</v>
      </c>
      <c r="G30" s="2" t="s">
        <v>66</v>
      </c>
    </row>
    <row r="31" spans="2:7" x14ac:dyDescent="0.55000000000000004">
      <c r="B31" s="2">
        <v>29</v>
      </c>
      <c r="C31" s="2" t="s">
        <v>67</v>
      </c>
      <c r="D31" s="2">
        <v>2</v>
      </c>
      <c r="E31" s="2" t="s">
        <v>49</v>
      </c>
      <c r="F31" s="4">
        <v>100</v>
      </c>
      <c r="G31" s="2" t="s">
        <v>66</v>
      </c>
    </row>
    <row r="32" spans="2:7" x14ac:dyDescent="0.55000000000000004">
      <c r="B32" s="2">
        <v>30</v>
      </c>
      <c r="C32" s="2" t="s">
        <v>68</v>
      </c>
      <c r="D32" s="2">
        <v>2</v>
      </c>
      <c r="E32" s="2" t="s">
        <v>69</v>
      </c>
      <c r="F32" s="4">
        <v>100</v>
      </c>
      <c r="G32" s="2" t="s">
        <v>70</v>
      </c>
    </row>
    <row r="33" spans="2:7" x14ac:dyDescent="0.55000000000000004">
      <c r="B33" s="2">
        <v>31</v>
      </c>
      <c r="C33" s="2" t="s">
        <v>71</v>
      </c>
      <c r="D33" s="2">
        <v>2</v>
      </c>
      <c r="E33" s="2" t="s">
        <v>72</v>
      </c>
      <c r="F33" s="4">
        <v>100</v>
      </c>
      <c r="G33" s="2" t="s">
        <v>73</v>
      </c>
    </row>
    <row r="34" spans="2:7" x14ac:dyDescent="0.55000000000000004">
      <c r="B34" s="2">
        <v>32</v>
      </c>
      <c r="C34" s="2" t="s">
        <v>114</v>
      </c>
      <c r="D34" s="2">
        <v>2</v>
      </c>
      <c r="E34" s="2" t="s">
        <v>115</v>
      </c>
      <c r="F34" s="4">
        <v>100</v>
      </c>
      <c r="G34" s="2" t="s">
        <v>238</v>
      </c>
    </row>
    <row r="35" spans="2:7" x14ac:dyDescent="0.55000000000000004">
      <c r="B35" s="2">
        <v>33</v>
      </c>
      <c r="C35" s="2" t="s">
        <v>116</v>
      </c>
      <c r="D35" s="2">
        <v>2</v>
      </c>
      <c r="E35" s="2" t="s">
        <v>117</v>
      </c>
      <c r="F35" s="4">
        <v>100</v>
      </c>
      <c r="G35" s="2" t="s">
        <v>239</v>
      </c>
    </row>
    <row r="36" spans="2:7" x14ac:dyDescent="0.55000000000000004">
      <c r="B36" s="2">
        <v>34</v>
      </c>
      <c r="C36" s="2" t="s">
        <v>118</v>
      </c>
      <c r="D36" s="2">
        <v>2</v>
      </c>
      <c r="E36" s="2" t="s">
        <v>119</v>
      </c>
      <c r="F36" s="4">
        <v>100</v>
      </c>
      <c r="G36" s="2" t="s">
        <v>240</v>
      </c>
    </row>
    <row r="37" spans="2:7" x14ac:dyDescent="0.55000000000000004">
      <c r="B37" s="2">
        <v>35</v>
      </c>
      <c r="C37" s="2" t="s">
        <v>120</v>
      </c>
      <c r="D37" s="2">
        <v>2</v>
      </c>
      <c r="E37" s="2" t="s">
        <v>54</v>
      </c>
      <c r="F37" s="4">
        <v>100</v>
      </c>
      <c r="G37" s="2" t="s">
        <v>241</v>
      </c>
    </row>
    <row r="38" spans="2:7" x14ac:dyDescent="0.55000000000000004">
      <c r="B38" s="2">
        <v>36</v>
      </c>
      <c r="C38" s="2" t="s">
        <v>121</v>
      </c>
      <c r="D38" s="2">
        <v>2</v>
      </c>
      <c r="E38" s="2" t="s">
        <v>117</v>
      </c>
      <c r="F38" s="4">
        <v>100</v>
      </c>
      <c r="G38" s="2" t="s">
        <v>242</v>
      </c>
    </row>
    <row r="39" spans="2:7" x14ac:dyDescent="0.55000000000000004">
      <c r="B39" s="2">
        <v>37</v>
      </c>
      <c r="C39" s="2" t="s">
        <v>122</v>
      </c>
      <c r="D39" s="2">
        <v>2</v>
      </c>
      <c r="E39" s="2" t="s">
        <v>123</v>
      </c>
      <c r="F39" s="4">
        <v>100</v>
      </c>
      <c r="G39" s="2" t="s">
        <v>243</v>
      </c>
    </row>
    <row r="40" spans="2:7" x14ac:dyDescent="0.55000000000000004">
      <c r="B40" s="2">
        <v>38</v>
      </c>
      <c r="C40" s="2" t="s">
        <v>124</v>
      </c>
      <c r="D40" s="2">
        <v>2</v>
      </c>
      <c r="E40" s="2" t="s">
        <v>125</v>
      </c>
      <c r="F40" s="4">
        <v>100</v>
      </c>
      <c r="G40" s="2" t="s">
        <v>243</v>
      </c>
    </row>
    <row r="41" spans="2:7" x14ac:dyDescent="0.55000000000000004">
      <c r="B41" s="2">
        <v>39</v>
      </c>
      <c r="C41" s="2" t="s">
        <v>126</v>
      </c>
      <c r="D41" s="2">
        <v>2</v>
      </c>
      <c r="E41" s="2" t="s">
        <v>127</v>
      </c>
      <c r="F41" s="4">
        <v>100</v>
      </c>
      <c r="G41" s="2" t="s">
        <v>244</v>
      </c>
    </row>
    <row r="42" spans="2:7" x14ac:dyDescent="0.55000000000000004">
      <c r="B42" s="2">
        <v>40</v>
      </c>
      <c r="C42" s="2" t="s">
        <v>128</v>
      </c>
      <c r="D42" s="2">
        <v>2</v>
      </c>
      <c r="E42" s="2" t="s">
        <v>109</v>
      </c>
      <c r="F42" s="4">
        <v>100</v>
      </c>
      <c r="G42" s="2" t="s">
        <v>244</v>
      </c>
    </row>
    <row r="43" spans="2:7" x14ac:dyDescent="0.55000000000000004">
      <c r="B43" s="2">
        <v>41</v>
      </c>
      <c r="C43" s="2" t="s">
        <v>129</v>
      </c>
      <c r="D43" s="2">
        <v>2</v>
      </c>
      <c r="E43" s="2" t="s">
        <v>55</v>
      </c>
      <c r="F43" s="4">
        <v>100</v>
      </c>
      <c r="G43" s="2" t="s">
        <v>245</v>
      </c>
    </row>
    <row r="44" spans="2:7" x14ac:dyDescent="0.55000000000000004">
      <c r="B44" s="2">
        <v>42</v>
      </c>
      <c r="C44" s="2" t="s">
        <v>130</v>
      </c>
      <c r="D44" s="2">
        <v>2</v>
      </c>
      <c r="E44" s="2" t="s">
        <v>64</v>
      </c>
      <c r="F44" s="4">
        <v>100</v>
      </c>
      <c r="G44" s="2" t="s">
        <v>245</v>
      </c>
    </row>
    <row r="45" spans="2:7" x14ac:dyDescent="0.55000000000000004">
      <c r="B45" s="2">
        <v>43</v>
      </c>
      <c r="C45" s="2" t="s">
        <v>131</v>
      </c>
      <c r="D45" s="2">
        <v>2</v>
      </c>
      <c r="E45" s="2" t="s">
        <v>46</v>
      </c>
      <c r="F45" s="4">
        <v>100</v>
      </c>
      <c r="G45" s="2" t="s">
        <v>246</v>
      </c>
    </row>
    <row r="46" spans="2:7" x14ac:dyDescent="0.55000000000000004">
      <c r="B46" s="2">
        <v>44</v>
      </c>
      <c r="C46" s="2" t="s">
        <v>132</v>
      </c>
      <c r="D46" s="2">
        <v>2</v>
      </c>
      <c r="E46" s="2" t="s">
        <v>49</v>
      </c>
      <c r="F46" s="4">
        <v>100</v>
      </c>
      <c r="G46" s="2" t="s">
        <v>246</v>
      </c>
    </row>
    <row r="47" spans="2:7" x14ac:dyDescent="0.55000000000000004">
      <c r="B47" s="2">
        <v>45</v>
      </c>
      <c r="C47" s="2" t="s">
        <v>133</v>
      </c>
      <c r="D47" s="2">
        <v>2</v>
      </c>
      <c r="E47" s="2" t="s">
        <v>111</v>
      </c>
      <c r="F47" s="4">
        <v>100</v>
      </c>
      <c r="G47" s="2" t="s">
        <v>225</v>
      </c>
    </row>
    <row r="48" spans="2:7" x14ac:dyDescent="0.55000000000000004">
      <c r="B48" s="2">
        <v>46</v>
      </c>
      <c r="C48" s="2" t="s">
        <v>134</v>
      </c>
      <c r="D48" s="2">
        <v>2</v>
      </c>
      <c r="E48" s="2" t="s">
        <v>113</v>
      </c>
      <c r="F48" s="4">
        <v>100</v>
      </c>
      <c r="G48" s="2" t="s">
        <v>225</v>
      </c>
    </row>
    <row r="49" spans="2:7" x14ac:dyDescent="0.55000000000000004">
      <c r="B49" s="2">
        <v>47</v>
      </c>
      <c r="C49" s="2" t="s">
        <v>135</v>
      </c>
      <c r="D49" s="2">
        <v>2</v>
      </c>
      <c r="E49" s="2" t="s">
        <v>88</v>
      </c>
      <c r="F49" s="4">
        <v>100</v>
      </c>
      <c r="G49" s="2" t="s">
        <v>247</v>
      </c>
    </row>
    <row r="50" spans="2:7" x14ac:dyDescent="0.55000000000000004">
      <c r="B50" s="2">
        <v>48</v>
      </c>
      <c r="C50" s="2" t="s">
        <v>136</v>
      </c>
      <c r="D50" s="2">
        <v>2</v>
      </c>
      <c r="E50" s="2" t="s">
        <v>86</v>
      </c>
      <c r="F50" s="4">
        <v>100</v>
      </c>
      <c r="G50" s="2" t="s">
        <v>247</v>
      </c>
    </row>
    <row r="51" spans="2:7" x14ac:dyDescent="0.55000000000000004">
      <c r="B51" s="2">
        <v>49</v>
      </c>
      <c r="C51" s="2" t="s">
        <v>137</v>
      </c>
      <c r="D51" s="2">
        <v>2</v>
      </c>
      <c r="E51" s="2" t="s">
        <v>55</v>
      </c>
      <c r="F51" s="4">
        <v>100</v>
      </c>
      <c r="G51" s="2" t="s">
        <v>248</v>
      </c>
    </row>
    <row r="52" spans="2:7" x14ac:dyDescent="0.55000000000000004">
      <c r="B52" s="2">
        <v>50</v>
      </c>
      <c r="C52" s="2" t="s">
        <v>138</v>
      </c>
      <c r="D52" s="2">
        <v>2</v>
      </c>
      <c r="E52" s="2" t="s">
        <v>64</v>
      </c>
      <c r="F52" s="4">
        <v>100</v>
      </c>
      <c r="G52" s="2" t="s">
        <v>248</v>
      </c>
    </row>
    <row r="53" spans="2:7" x14ac:dyDescent="0.55000000000000004">
      <c r="B53" s="2">
        <v>51</v>
      </c>
      <c r="C53" s="2" t="s">
        <v>139</v>
      </c>
      <c r="D53" s="2">
        <v>2</v>
      </c>
      <c r="E53" s="2" t="s">
        <v>107</v>
      </c>
      <c r="F53" s="4">
        <v>100</v>
      </c>
      <c r="G53" s="2" t="s">
        <v>249</v>
      </c>
    </row>
    <row r="54" spans="2:7" x14ac:dyDescent="0.55000000000000004">
      <c r="B54" s="2">
        <v>52</v>
      </c>
      <c r="C54" s="2" t="s">
        <v>140</v>
      </c>
      <c r="D54" s="2">
        <v>2</v>
      </c>
      <c r="E54" s="2" t="s">
        <v>109</v>
      </c>
      <c r="F54" s="4">
        <v>100</v>
      </c>
      <c r="G54" s="2" t="s">
        <v>249</v>
      </c>
    </row>
    <row r="55" spans="2:7" x14ac:dyDescent="0.55000000000000004">
      <c r="B55" s="2">
        <v>53</v>
      </c>
      <c r="C55" s="2" t="s">
        <v>141</v>
      </c>
      <c r="D55" s="2">
        <v>2</v>
      </c>
      <c r="E55" s="2" t="s">
        <v>109</v>
      </c>
      <c r="F55" s="4">
        <v>100</v>
      </c>
      <c r="G55" s="2" t="s">
        <v>250</v>
      </c>
    </row>
    <row r="56" spans="2:7" x14ac:dyDescent="0.55000000000000004">
      <c r="B56" s="2">
        <v>54</v>
      </c>
      <c r="C56" s="2" t="s">
        <v>142</v>
      </c>
      <c r="D56" s="2">
        <v>2</v>
      </c>
      <c r="E56" s="2" t="s">
        <v>46</v>
      </c>
      <c r="F56" s="4">
        <v>100</v>
      </c>
      <c r="G56" s="2" t="s">
        <v>251</v>
      </c>
    </row>
    <row r="57" spans="2:7" x14ac:dyDescent="0.55000000000000004">
      <c r="B57" s="2">
        <v>55</v>
      </c>
      <c r="C57" s="2" t="s">
        <v>143</v>
      </c>
      <c r="D57" s="2">
        <v>2</v>
      </c>
      <c r="E57" s="2" t="s">
        <v>111</v>
      </c>
      <c r="F57" s="4">
        <v>100</v>
      </c>
      <c r="G57" s="2" t="s">
        <v>252</v>
      </c>
    </row>
    <row r="58" spans="2:7" x14ac:dyDescent="0.55000000000000004">
      <c r="B58" s="2">
        <v>56</v>
      </c>
      <c r="C58" s="2" t="s">
        <v>144</v>
      </c>
      <c r="D58" s="2">
        <v>2</v>
      </c>
      <c r="E58" s="2" t="s">
        <v>49</v>
      </c>
      <c r="F58" s="4">
        <v>100</v>
      </c>
      <c r="G58" s="2" t="s">
        <v>252</v>
      </c>
    </row>
    <row r="59" spans="2:7" x14ac:dyDescent="0.55000000000000004">
      <c r="B59" s="2">
        <v>57</v>
      </c>
      <c r="C59" s="2" t="s">
        <v>145</v>
      </c>
      <c r="D59" s="2">
        <v>2</v>
      </c>
      <c r="E59" s="2" t="s">
        <v>117</v>
      </c>
      <c r="F59" s="4">
        <v>100</v>
      </c>
      <c r="G59" s="2" t="s">
        <v>253</v>
      </c>
    </row>
    <row r="60" spans="2:7" x14ac:dyDescent="0.55000000000000004">
      <c r="B60" s="2">
        <v>58</v>
      </c>
      <c r="C60" s="2" t="s">
        <v>146</v>
      </c>
      <c r="D60" s="2">
        <v>2</v>
      </c>
      <c r="E60" s="2" t="s">
        <v>147</v>
      </c>
      <c r="F60" s="4">
        <v>100</v>
      </c>
      <c r="G60" s="2" t="s">
        <v>253</v>
      </c>
    </row>
    <row r="61" spans="2:7" x14ac:dyDescent="0.55000000000000004">
      <c r="B61" s="2">
        <v>59</v>
      </c>
      <c r="C61" s="2" t="s">
        <v>148</v>
      </c>
      <c r="D61" s="2">
        <v>2</v>
      </c>
      <c r="E61" s="2" t="s">
        <v>149</v>
      </c>
      <c r="F61" s="4">
        <v>100</v>
      </c>
      <c r="G61" s="2" t="s">
        <v>254</v>
      </c>
    </row>
    <row r="62" spans="2:7" x14ac:dyDescent="0.55000000000000004">
      <c r="B62" s="2">
        <v>60</v>
      </c>
      <c r="C62" s="2" t="s">
        <v>150</v>
      </c>
      <c r="D62" s="2">
        <v>2</v>
      </c>
      <c r="E62" s="2" t="s">
        <v>58</v>
      </c>
      <c r="F62" s="4">
        <v>100</v>
      </c>
      <c r="G62" s="2" t="s">
        <v>254</v>
      </c>
    </row>
    <row r="63" spans="2:7" x14ac:dyDescent="0.55000000000000004">
      <c r="B63" s="2">
        <v>61</v>
      </c>
      <c r="C63" s="2" t="s">
        <v>151</v>
      </c>
      <c r="D63" s="2">
        <v>2</v>
      </c>
      <c r="E63" s="2" t="s">
        <v>152</v>
      </c>
      <c r="F63" s="4">
        <v>100</v>
      </c>
      <c r="G63" s="2" t="s">
        <v>255</v>
      </c>
    </row>
    <row r="64" spans="2:7" x14ac:dyDescent="0.55000000000000004">
      <c r="B64" s="2">
        <v>62</v>
      </c>
      <c r="C64" s="2" t="s">
        <v>153</v>
      </c>
      <c r="D64" s="2">
        <v>2</v>
      </c>
      <c r="E64" s="2" t="s">
        <v>111</v>
      </c>
      <c r="F64" s="4">
        <v>100</v>
      </c>
      <c r="G64" s="2" t="s">
        <v>256</v>
      </c>
    </row>
    <row r="65" spans="2:7" x14ac:dyDescent="0.55000000000000004">
      <c r="B65" s="2">
        <v>63</v>
      </c>
      <c r="C65" s="2" t="s">
        <v>154</v>
      </c>
      <c r="D65" s="2">
        <v>2</v>
      </c>
      <c r="E65" s="2" t="s">
        <v>113</v>
      </c>
      <c r="F65" s="4">
        <v>100</v>
      </c>
      <c r="G65" s="2" t="s">
        <v>256</v>
      </c>
    </row>
    <row r="66" spans="2:7" x14ac:dyDescent="0.55000000000000004">
      <c r="B66" s="2">
        <v>64</v>
      </c>
      <c r="C66" s="2" t="s">
        <v>155</v>
      </c>
      <c r="D66" s="2">
        <v>2</v>
      </c>
      <c r="E66" s="2" t="s">
        <v>119</v>
      </c>
      <c r="F66" s="4">
        <v>100</v>
      </c>
      <c r="G66" s="2" t="s">
        <v>257</v>
      </c>
    </row>
    <row r="67" spans="2:7" x14ac:dyDescent="0.55000000000000004">
      <c r="B67" s="2">
        <v>65</v>
      </c>
      <c r="C67" s="2" t="s">
        <v>156</v>
      </c>
      <c r="D67" s="2">
        <v>2</v>
      </c>
      <c r="E67" s="2" t="s">
        <v>115</v>
      </c>
      <c r="F67" s="4">
        <v>100</v>
      </c>
      <c r="G67" s="2" t="s">
        <v>257</v>
      </c>
    </row>
    <row r="68" spans="2:7" x14ac:dyDescent="0.55000000000000004">
      <c r="B68" s="2">
        <v>66</v>
      </c>
      <c r="C68" s="2" t="s">
        <v>157</v>
      </c>
      <c r="D68" s="2">
        <v>2</v>
      </c>
      <c r="E68" s="2" t="s">
        <v>158</v>
      </c>
      <c r="F68" s="4">
        <v>100</v>
      </c>
      <c r="G68" s="2" t="s">
        <v>258</v>
      </c>
    </row>
    <row r="69" spans="2:7" x14ac:dyDescent="0.55000000000000004">
      <c r="B69" s="2">
        <v>67</v>
      </c>
      <c r="C69" s="2" t="s">
        <v>159</v>
      </c>
      <c r="D69" s="2">
        <v>2</v>
      </c>
      <c r="E69" s="2" t="s">
        <v>160</v>
      </c>
      <c r="F69" s="4">
        <v>100</v>
      </c>
      <c r="G69" s="2" t="s">
        <v>258</v>
      </c>
    </row>
    <row r="70" spans="2:7" x14ac:dyDescent="0.55000000000000004">
      <c r="B70" s="2">
        <v>68</v>
      </c>
      <c r="C70" s="2" t="s">
        <v>161</v>
      </c>
      <c r="D70" s="2">
        <v>2</v>
      </c>
      <c r="E70" s="2" t="s">
        <v>119</v>
      </c>
      <c r="F70" s="4">
        <v>100</v>
      </c>
      <c r="G70" s="2" t="s">
        <v>259</v>
      </c>
    </row>
    <row r="71" spans="2:7" x14ac:dyDescent="0.55000000000000004">
      <c r="B71" s="2">
        <v>69</v>
      </c>
      <c r="C71" s="2" t="s">
        <v>162</v>
      </c>
      <c r="D71" s="2">
        <v>2</v>
      </c>
      <c r="E71" s="2" t="s">
        <v>115</v>
      </c>
      <c r="F71" s="4">
        <v>100</v>
      </c>
      <c r="G71" s="2" t="s">
        <v>259</v>
      </c>
    </row>
    <row r="72" spans="2:7" x14ac:dyDescent="0.55000000000000004">
      <c r="B72" s="2">
        <v>70</v>
      </c>
      <c r="C72" s="2" t="s">
        <v>163</v>
      </c>
      <c r="D72" s="2">
        <v>2</v>
      </c>
      <c r="E72" s="2" t="s">
        <v>164</v>
      </c>
      <c r="F72" s="4">
        <v>100</v>
      </c>
      <c r="G72" s="2" t="s">
        <v>260</v>
      </c>
    </row>
    <row r="73" spans="2:7" x14ac:dyDescent="0.55000000000000004">
      <c r="B73" s="2">
        <v>71</v>
      </c>
      <c r="C73" s="2" t="s">
        <v>165</v>
      </c>
      <c r="D73" s="2">
        <v>2</v>
      </c>
      <c r="E73" s="2" t="s">
        <v>166</v>
      </c>
      <c r="F73" s="4">
        <v>100</v>
      </c>
      <c r="G73" s="2" t="s">
        <v>260</v>
      </c>
    </row>
    <row r="74" spans="2:7" x14ac:dyDescent="0.55000000000000004">
      <c r="B74" s="2">
        <v>72</v>
      </c>
      <c r="C74" s="2" t="s">
        <v>167</v>
      </c>
      <c r="D74" s="2">
        <v>2</v>
      </c>
      <c r="E74" s="2" t="s">
        <v>168</v>
      </c>
      <c r="F74" s="4">
        <v>100</v>
      </c>
      <c r="G74" s="2" t="s">
        <v>261</v>
      </c>
    </row>
    <row r="75" spans="2:7" x14ac:dyDescent="0.55000000000000004">
      <c r="B75" s="2">
        <v>73</v>
      </c>
      <c r="C75" s="2" t="s">
        <v>169</v>
      </c>
      <c r="D75" s="2">
        <v>2</v>
      </c>
      <c r="E75" s="2" t="s">
        <v>170</v>
      </c>
      <c r="F75" s="4">
        <v>100</v>
      </c>
      <c r="G75" s="2" t="s">
        <v>261</v>
      </c>
    </row>
    <row r="76" spans="2:7" x14ac:dyDescent="0.55000000000000004">
      <c r="B76" s="2">
        <v>74</v>
      </c>
      <c r="C76" s="2" t="s">
        <v>171</v>
      </c>
      <c r="D76" s="2">
        <v>2</v>
      </c>
      <c r="E76" s="2" t="s">
        <v>43</v>
      </c>
      <c r="F76" s="4">
        <v>100</v>
      </c>
      <c r="G76" s="2" t="s">
        <v>262</v>
      </c>
    </row>
    <row r="77" spans="2:7" x14ac:dyDescent="0.55000000000000004">
      <c r="B77" s="2">
        <v>75</v>
      </c>
      <c r="C77" s="2" t="s">
        <v>172</v>
      </c>
      <c r="D77" s="2">
        <v>2</v>
      </c>
      <c r="E77" s="2" t="s">
        <v>84</v>
      </c>
      <c r="F77" s="4">
        <v>100</v>
      </c>
      <c r="G77" s="2" t="s">
        <v>262</v>
      </c>
    </row>
    <row r="78" spans="2:7" x14ac:dyDescent="0.55000000000000004">
      <c r="B78" s="2">
        <v>76</v>
      </c>
      <c r="C78" s="2" t="s">
        <v>173</v>
      </c>
      <c r="D78" s="2">
        <v>2</v>
      </c>
      <c r="E78" s="2" t="s">
        <v>174</v>
      </c>
      <c r="F78" s="4">
        <v>100</v>
      </c>
      <c r="G78" s="2" t="s">
        <v>263</v>
      </c>
    </row>
    <row r="79" spans="2:7" x14ac:dyDescent="0.55000000000000004">
      <c r="B79" s="2">
        <v>77</v>
      </c>
      <c r="C79" s="2" t="s">
        <v>175</v>
      </c>
      <c r="D79" s="2">
        <v>2</v>
      </c>
      <c r="E79" s="2" t="s">
        <v>51</v>
      </c>
      <c r="F79" s="4">
        <v>100</v>
      </c>
      <c r="G79" s="2" t="s">
        <v>263</v>
      </c>
    </row>
    <row r="80" spans="2:7" x14ac:dyDescent="0.55000000000000004">
      <c r="B80" s="2">
        <v>78</v>
      </c>
      <c r="C80" s="2" t="s">
        <v>176</v>
      </c>
      <c r="D80" s="2">
        <v>2</v>
      </c>
      <c r="E80" s="2" t="s">
        <v>177</v>
      </c>
      <c r="F80" s="4">
        <v>100</v>
      </c>
      <c r="G80" s="2" t="s">
        <v>260</v>
      </c>
    </row>
    <row r="81" spans="2:7" x14ac:dyDescent="0.55000000000000004">
      <c r="B81" s="2">
        <v>79</v>
      </c>
      <c r="C81" s="2" t="s">
        <v>178</v>
      </c>
      <c r="D81" s="2">
        <v>2</v>
      </c>
      <c r="E81" s="2" t="s">
        <v>179</v>
      </c>
      <c r="F81" s="4">
        <v>100</v>
      </c>
      <c r="G81" s="2" t="s">
        <v>260</v>
      </c>
    </row>
    <row r="82" spans="2:7" x14ac:dyDescent="0.55000000000000004">
      <c r="B82" s="2">
        <v>80</v>
      </c>
      <c r="C82" s="2" t="s">
        <v>180</v>
      </c>
      <c r="D82" s="2">
        <v>2</v>
      </c>
      <c r="E82" s="2" t="s">
        <v>119</v>
      </c>
      <c r="F82" s="4">
        <v>100</v>
      </c>
      <c r="G82" s="2" t="s">
        <v>264</v>
      </c>
    </row>
    <row r="83" spans="2:7" x14ac:dyDescent="0.55000000000000004">
      <c r="B83" s="2">
        <v>81</v>
      </c>
      <c r="C83" s="2" t="s">
        <v>181</v>
      </c>
      <c r="D83" s="2">
        <v>2</v>
      </c>
      <c r="E83" s="2" t="s">
        <v>115</v>
      </c>
      <c r="F83" s="4">
        <v>100</v>
      </c>
      <c r="G83" s="2" t="s">
        <v>264</v>
      </c>
    </row>
    <row r="84" spans="2:7" x14ac:dyDescent="0.55000000000000004">
      <c r="B84" s="2">
        <v>82</v>
      </c>
      <c r="C84" s="2" t="s">
        <v>182</v>
      </c>
      <c r="D84" s="2">
        <v>2</v>
      </c>
      <c r="E84" s="2" t="s">
        <v>107</v>
      </c>
      <c r="F84" s="4">
        <v>100</v>
      </c>
      <c r="G84" s="2" t="s">
        <v>265</v>
      </c>
    </row>
    <row r="85" spans="2:7" x14ac:dyDescent="0.55000000000000004">
      <c r="B85" s="2">
        <v>83</v>
      </c>
      <c r="C85" s="2" t="s">
        <v>183</v>
      </c>
      <c r="D85" s="2">
        <v>2</v>
      </c>
      <c r="E85" s="2" t="s">
        <v>109</v>
      </c>
      <c r="F85" s="4">
        <v>100</v>
      </c>
      <c r="G85" s="2" t="s">
        <v>265</v>
      </c>
    </row>
    <row r="86" spans="2:7" x14ac:dyDescent="0.55000000000000004">
      <c r="B86" s="2">
        <v>84</v>
      </c>
      <c r="C86" s="2" t="s">
        <v>184</v>
      </c>
      <c r="D86" s="2">
        <v>2</v>
      </c>
      <c r="E86" s="2" t="s">
        <v>185</v>
      </c>
      <c r="F86" s="4">
        <v>100</v>
      </c>
      <c r="G86" s="2" t="s">
        <v>266</v>
      </c>
    </row>
    <row r="87" spans="2:7" x14ac:dyDescent="0.55000000000000004">
      <c r="B87" s="2">
        <v>85</v>
      </c>
      <c r="C87" s="2" t="s">
        <v>186</v>
      </c>
      <c r="D87" s="2">
        <v>2</v>
      </c>
      <c r="E87" s="2" t="s">
        <v>88</v>
      </c>
      <c r="F87" s="4">
        <v>100</v>
      </c>
      <c r="G87" s="2" t="s">
        <v>233</v>
      </c>
    </row>
    <row r="88" spans="2:7" x14ac:dyDescent="0.55000000000000004">
      <c r="B88" s="2">
        <v>86</v>
      </c>
      <c r="C88" s="2" t="s">
        <v>187</v>
      </c>
      <c r="D88" s="2">
        <v>2</v>
      </c>
      <c r="E88" s="2" t="s">
        <v>107</v>
      </c>
      <c r="F88" s="4">
        <v>100</v>
      </c>
      <c r="G88" s="2" t="s">
        <v>267</v>
      </c>
    </row>
    <row r="89" spans="2:7" x14ac:dyDescent="0.55000000000000004">
      <c r="B89" s="2">
        <v>87</v>
      </c>
      <c r="C89" s="2" t="s">
        <v>188</v>
      </c>
      <c r="D89" s="2">
        <v>2</v>
      </c>
      <c r="E89" s="2" t="s">
        <v>43</v>
      </c>
      <c r="F89" s="4">
        <v>100</v>
      </c>
      <c r="G89" s="2" t="s">
        <v>268</v>
      </c>
    </row>
    <row r="90" spans="2:7" x14ac:dyDescent="0.55000000000000004">
      <c r="B90" s="2">
        <v>88</v>
      </c>
      <c r="C90" s="2" t="s">
        <v>189</v>
      </c>
      <c r="D90" s="2">
        <v>2</v>
      </c>
      <c r="E90" s="2" t="s">
        <v>49</v>
      </c>
      <c r="F90" s="4">
        <v>100</v>
      </c>
      <c r="G90" s="2" t="s">
        <v>269</v>
      </c>
    </row>
    <row r="91" spans="2:7" x14ac:dyDescent="0.55000000000000004">
      <c r="B91" s="2">
        <v>89</v>
      </c>
      <c r="C91" s="2" t="s">
        <v>190</v>
      </c>
      <c r="D91" s="2">
        <v>2</v>
      </c>
      <c r="E91" s="2" t="s">
        <v>117</v>
      </c>
      <c r="F91" s="4">
        <v>100</v>
      </c>
      <c r="G91" s="2" t="s">
        <v>233</v>
      </c>
    </row>
    <row r="92" spans="2:7" x14ac:dyDescent="0.55000000000000004">
      <c r="B92" s="2">
        <v>90</v>
      </c>
      <c r="C92" s="2" t="s">
        <v>191</v>
      </c>
      <c r="D92" s="2">
        <v>2</v>
      </c>
      <c r="E92" s="2" t="s">
        <v>147</v>
      </c>
      <c r="F92" s="4">
        <v>100</v>
      </c>
      <c r="G92" s="2" t="s">
        <v>233</v>
      </c>
    </row>
    <row r="93" spans="2:7" x14ac:dyDescent="0.55000000000000004">
      <c r="B93" s="2">
        <v>91</v>
      </c>
      <c r="C93" s="2" t="s">
        <v>192</v>
      </c>
      <c r="D93" s="2">
        <v>2</v>
      </c>
      <c r="E93" s="2" t="s">
        <v>160</v>
      </c>
      <c r="F93" s="4">
        <v>100</v>
      </c>
      <c r="G93" s="2" t="s">
        <v>270</v>
      </c>
    </row>
    <row r="94" spans="2:7" x14ac:dyDescent="0.55000000000000004">
      <c r="B94" s="2">
        <v>92</v>
      </c>
      <c r="C94" s="2" t="s">
        <v>193</v>
      </c>
      <c r="D94" s="2">
        <v>2</v>
      </c>
      <c r="E94" s="2" t="s">
        <v>194</v>
      </c>
      <c r="F94" s="4">
        <v>150</v>
      </c>
      <c r="G94" s="2" t="s">
        <v>52</v>
      </c>
    </row>
    <row r="95" spans="2:7" x14ac:dyDescent="0.55000000000000004">
      <c r="B95" s="2">
        <v>93</v>
      </c>
      <c r="C95" s="2" t="s">
        <v>195</v>
      </c>
      <c r="D95" s="2">
        <v>1</v>
      </c>
      <c r="E95" s="2" t="s">
        <v>196</v>
      </c>
      <c r="F95" s="4">
        <v>0</v>
      </c>
      <c r="G95" s="2" t="s">
        <v>271</v>
      </c>
    </row>
    <row r="96" spans="2:7" x14ac:dyDescent="0.55000000000000004">
      <c r="B96" s="2">
        <v>94</v>
      </c>
      <c r="C96" s="2" t="s">
        <v>197</v>
      </c>
      <c r="D96" s="2">
        <v>1</v>
      </c>
      <c r="E96" s="2" t="s">
        <v>198</v>
      </c>
      <c r="F96" s="4">
        <v>50</v>
      </c>
      <c r="G96" s="2" t="s">
        <v>272</v>
      </c>
    </row>
    <row r="97" spans="2:7" x14ac:dyDescent="0.55000000000000004">
      <c r="B97" s="2">
        <v>95</v>
      </c>
      <c r="C97" s="2" t="s">
        <v>199</v>
      </c>
      <c r="D97" s="2">
        <v>2</v>
      </c>
      <c r="E97" s="2" t="s">
        <v>196</v>
      </c>
      <c r="F97" s="4">
        <v>0</v>
      </c>
      <c r="G97" s="2" t="s">
        <v>273</v>
      </c>
    </row>
    <row r="98" spans="2:7" x14ac:dyDescent="0.55000000000000004">
      <c r="B98" s="2">
        <v>96</v>
      </c>
      <c r="C98" s="2" t="s">
        <v>200</v>
      </c>
      <c r="D98" s="2">
        <v>2</v>
      </c>
      <c r="E98" s="2" t="s">
        <v>196</v>
      </c>
      <c r="F98" s="4">
        <v>0</v>
      </c>
      <c r="G98" s="2" t="s">
        <v>274</v>
      </c>
    </row>
    <row r="99" spans="2:7" x14ac:dyDescent="0.55000000000000004">
      <c r="B99" s="2">
        <v>97</v>
      </c>
      <c r="C99" s="2" t="s">
        <v>201</v>
      </c>
      <c r="D99" s="2">
        <v>2</v>
      </c>
      <c r="E99" s="2" t="s">
        <v>202</v>
      </c>
      <c r="F99" s="4">
        <v>100</v>
      </c>
      <c r="G99" s="2" t="s">
        <v>235</v>
      </c>
    </row>
    <row r="100" spans="2:7" x14ac:dyDescent="0.55000000000000004">
      <c r="B100" s="2">
        <v>98</v>
      </c>
      <c r="C100" s="2" t="s">
        <v>203</v>
      </c>
      <c r="D100" s="2">
        <v>1</v>
      </c>
      <c r="E100" s="2" t="s">
        <v>204</v>
      </c>
      <c r="F100" s="4">
        <v>50</v>
      </c>
      <c r="G100" s="2" t="s">
        <v>235</v>
      </c>
    </row>
    <row r="101" spans="2:7" x14ac:dyDescent="0.55000000000000004">
      <c r="B101" s="2">
        <v>99</v>
      </c>
      <c r="C101" s="2" t="s">
        <v>205</v>
      </c>
      <c r="D101" s="2">
        <v>2</v>
      </c>
      <c r="E101" s="2" t="s">
        <v>84</v>
      </c>
      <c r="F101" s="4">
        <v>100</v>
      </c>
      <c r="G101" s="2" t="s">
        <v>275</v>
      </c>
    </row>
    <row r="102" spans="2:7" x14ac:dyDescent="0.55000000000000004">
      <c r="B102" s="2">
        <v>100</v>
      </c>
      <c r="C102" s="2" t="s">
        <v>206</v>
      </c>
      <c r="D102" s="2">
        <v>2</v>
      </c>
      <c r="E102" s="2" t="s">
        <v>207</v>
      </c>
      <c r="F102" s="4">
        <v>100</v>
      </c>
      <c r="G102" s="2" t="s">
        <v>225</v>
      </c>
    </row>
    <row r="103" spans="2:7" x14ac:dyDescent="0.55000000000000004">
      <c r="B103" s="2">
        <v>101</v>
      </c>
      <c r="C103" s="2" t="s">
        <v>208</v>
      </c>
      <c r="D103" s="2">
        <v>2</v>
      </c>
      <c r="E103" s="2" t="s">
        <v>209</v>
      </c>
      <c r="F103" s="4">
        <v>100</v>
      </c>
      <c r="G103" s="2" t="s">
        <v>225</v>
      </c>
    </row>
    <row r="104" spans="2:7" x14ac:dyDescent="0.55000000000000004">
      <c r="B104" s="2">
        <v>102</v>
      </c>
      <c r="C104" s="2" t="s">
        <v>210</v>
      </c>
      <c r="D104" s="2">
        <v>2</v>
      </c>
      <c r="E104" s="2" t="s">
        <v>174</v>
      </c>
      <c r="F104" s="4">
        <v>100</v>
      </c>
      <c r="G104" s="2" t="s">
        <v>276</v>
      </c>
    </row>
    <row r="105" spans="2:7" x14ac:dyDescent="0.55000000000000004">
      <c r="B105" s="2">
        <v>103</v>
      </c>
      <c r="C105" s="2" t="s">
        <v>211</v>
      </c>
      <c r="D105" s="2">
        <v>2</v>
      </c>
      <c r="E105" s="2" t="s">
        <v>95</v>
      </c>
      <c r="F105" s="4">
        <v>100</v>
      </c>
      <c r="G105" s="2" t="s">
        <v>276</v>
      </c>
    </row>
    <row r="106" spans="2:7" x14ac:dyDescent="0.55000000000000004">
      <c r="B106" s="2">
        <v>104</v>
      </c>
      <c r="C106" s="2" t="s">
        <v>212</v>
      </c>
      <c r="D106" s="2">
        <v>2</v>
      </c>
      <c r="E106" s="2" t="s">
        <v>174</v>
      </c>
      <c r="F106" s="4">
        <v>100</v>
      </c>
      <c r="G106" s="2" t="s">
        <v>277</v>
      </c>
    </row>
    <row r="107" spans="2:7" x14ac:dyDescent="0.55000000000000004">
      <c r="B107" s="2">
        <v>105</v>
      </c>
      <c r="C107" s="2" t="s">
        <v>213</v>
      </c>
      <c r="D107" s="2">
        <v>2</v>
      </c>
      <c r="E107" s="2" t="s">
        <v>88</v>
      </c>
      <c r="F107" s="4">
        <v>100</v>
      </c>
      <c r="G107" s="2" t="s">
        <v>255</v>
      </c>
    </row>
    <row r="108" spans="2:7" x14ac:dyDescent="0.55000000000000004">
      <c r="B108" s="2">
        <v>106</v>
      </c>
      <c r="C108" s="2" t="s">
        <v>214</v>
      </c>
      <c r="D108" s="2">
        <v>2</v>
      </c>
      <c r="E108" s="2" t="s">
        <v>215</v>
      </c>
      <c r="F108" s="4">
        <v>0</v>
      </c>
      <c r="G108" s="2" t="s">
        <v>278</v>
      </c>
    </row>
    <row r="109" spans="2:7" x14ac:dyDescent="0.55000000000000004">
      <c r="B109" s="2">
        <v>107</v>
      </c>
      <c r="C109" s="2" t="s">
        <v>216</v>
      </c>
      <c r="D109" s="2">
        <v>2</v>
      </c>
      <c r="E109" s="2" t="s">
        <v>217</v>
      </c>
      <c r="F109" s="4">
        <v>100</v>
      </c>
      <c r="G109" s="2" t="s">
        <v>279</v>
      </c>
    </row>
    <row r="110" spans="2:7" x14ac:dyDescent="0.55000000000000004">
      <c r="B110" s="2">
        <v>108</v>
      </c>
      <c r="C110" s="2" t="s">
        <v>218</v>
      </c>
      <c r="D110" s="2">
        <v>2</v>
      </c>
      <c r="E110" s="2" t="s">
        <v>164</v>
      </c>
      <c r="F110" s="4">
        <v>100</v>
      </c>
      <c r="G110" s="2" t="s">
        <v>280</v>
      </c>
    </row>
    <row r="111" spans="2:7" x14ac:dyDescent="0.55000000000000004">
      <c r="B111" s="2">
        <v>109</v>
      </c>
      <c r="C111" s="2" t="s">
        <v>219</v>
      </c>
      <c r="D111" s="2">
        <v>1</v>
      </c>
      <c r="E111" s="2" t="s">
        <v>196</v>
      </c>
      <c r="F111" s="4">
        <v>0</v>
      </c>
      <c r="G111" s="2" t="s">
        <v>281</v>
      </c>
    </row>
    <row r="112" spans="2:7" x14ac:dyDescent="0.55000000000000004">
      <c r="B112" s="2">
        <v>110</v>
      </c>
      <c r="C112" s="2" t="s">
        <v>220</v>
      </c>
      <c r="D112" s="2">
        <v>2</v>
      </c>
      <c r="E112" s="2" t="s">
        <v>43</v>
      </c>
      <c r="F112" s="4">
        <v>100</v>
      </c>
      <c r="G112" s="2" t="s">
        <v>225</v>
      </c>
    </row>
    <row r="113" spans="2:7" x14ac:dyDescent="0.55000000000000004">
      <c r="B113" s="2">
        <v>111</v>
      </c>
      <c r="C113" s="2" t="s">
        <v>221</v>
      </c>
      <c r="D113" s="2">
        <v>2</v>
      </c>
      <c r="E113" s="2" t="s">
        <v>84</v>
      </c>
      <c r="F113" s="4">
        <v>100</v>
      </c>
      <c r="G113" s="2" t="s">
        <v>225</v>
      </c>
    </row>
    <row r="114" spans="2:7" x14ac:dyDescent="0.55000000000000004">
      <c r="B114" s="2">
        <v>112</v>
      </c>
      <c r="C114" s="2" t="s">
        <v>222</v>
      </c>
      <c r="D114" s="2">
        <v>1</v>
      </c>
      <c r="E114" s="2" t="s">
        <v>111</v>
      </c>
      <c r="F114" s="4">
        <v>100</v>
      </c>
      <c r="G114" s="2" t="s">
        <v>226</v>
      </c>
    </row>
    <row r="115" spans="2:7" x14ac:dyDescent="0.55000000000000004">
      <c r="B115" s="2">
        <v>113</v>
      </c>
      <c r="C115" s="2" t="s">
        <v>223</v>
      </c>
      <c r="D115" s="2">
        <v>1</v>
      </c>
      <c r="E115" s="2" t="s">
        <v>170</v>
      </c>
      <c r="F115" s="4">
        <v>100</v>
      </c>
      <c r="G115" s="2" t="s">
        <v>227</v>
      </c>
    </row>
    <row r="116" spans="2:7" x14ac:dyDescent="0.55000000000000004">
      <c r="B116" s="2">
        <v>114</v>
      </c>
      <c r="C116" s="2" t="s">
        <v>224</v>
      </c>
      <c r="D116" s="2">
        <v>1</v>
      </c>
      <c r="E116" s="2" t="s">
        <v>51</v>
      </c>
      <c r="F116" s="4">
        <v>100</v>
      </c>
      <c r="G116" s="2" t="s">
        <v>228</v>
      </c>
    </row>
    <row r="117" spans="2:7" x14ac:dyDescent="0.55000000000000004">
      <c r="B117" s="2" t="s">
        <v>282</v>
      </c>
      <c r="C117" s="2" t="s">
        <v>184</v>
      </c>
      <c r="D117" s="2">
        <v>2</v>
      </c>
      <c r="E117" s="2" t="s">
        <v>185</v>
      </c>
      <c r="F117" s="4">
        <v>100</v>
      </c>
      <c r="G117" s="2" t="s">
        <v>266</v>
      </c>
    </row>
    <row r="118" spans="2:7" x14ac:dyDescent="0.55000000000000004">
      <c r="B118" s="2" t="s">
        <v>283</v>
      </c>
      <c r="C118" s="2" t="s">
        <v>186</v>
      </c>
      <c r="D118" s="2">
        <v>2</v>
      </c>
      <c r="E118" s="2" t="s">
        <v>88</v>
      </c>
      <c r="F118" s="4">
        <v>100</v>
      </c>
      <c r="G118" s="2" t="s">
        <v>233</v>
      </c>
    </row>
    <row r="119" spans="2:7" x14ac:dyDescent="0.55000000000000004">
      <c r="B119" s="2" t="s">
        <v>284</v>
      </c>
      <c r="C119" s="2" t="s">
        <v>187</v>
      </c>
      <c r="D119" s="2">
        <v>2</v>
      </c>
      <c r="E119" s="2" t="s">
        <v>107</v>
      </c>
      <c r="F119" s="4">
        <v>100</v>
      </c>
      <c r="G119" s="2" t="s">
        <v>267</v>
      </c>
    </row>
    <row r="120" spans="2:7" x14ac:dyDescent="0.55000000000000004">
      <c r="B120" s="2" t="s">
        <v>285</v>
      </c>
      <c r="C120" s="2" t="s">
        <v>188</v>
      </c>
      <c r="D120" s="2">
        <v>2</v>
      </c>
      <c r="E120" s="2" t="s">
        <v>43</v>
      </c>
      <c r="F120" s="4">
        <v>100</v>
      </c>
      <c r="G120" s="2" t="s">
        <v>268</v>
      </c>
    </row>
    <row r="121" spans="2:7" x14ac:dyDescent="0.55000000000000004">
      <c r="B121" s="2" t="s">
        <v>286</v>
      </c>
      <c r="C121" s="2" t="s">
        <v>189</v>
      </c>
      <c r="D121" s="2">
        <v>2</v>
      </c>
      <c r="E121" s="2" t="s">
        <v>49</v>
      </c>
      <c r="F121" s="4">
        <v>100</v>
      </c>
      <c r="G121" s="2" t="s">
        <v>269</v>
      </c>
    </row>
    <row r="122" spans="2:7" x14ac:dyDescent="0.55000000000000004">
      <c r="B122" s="2" t="s">
        <v>287</v>
      </c>
      <c r="C122" s="2" t="s">
        <v>190</v>
      </c>
      <c r="D122" s="2">
        <v>2</v>
      </c>
      <c r="E122" s="2" t="s">
        <v>117</v>
      </c>
      <c r="F122" s="4">
        <v>100</v>
      </c>
      <c r="G122" s="2" t="s">
        <v>233</v>
      </c>
    </row>
    <row r="123" spans="2:7" x14ac:dyDescent="0.55000000000000004">
      <c r="B123" s="2" t="s">
        <v>288</v>
      </c>
      <c r="C123" s="2" t="s">
        <v>191</v>
      </c>
      <c r="D123" s="2">
        <v>2</v>
      </c>
      <c r="E123" s="2" t="s">
        <v>147</v>
      </c>
      <c r="F123" s="4">
        <v>100</v>
      </c>
      <c r="G123" s="2" t="s">
        <v>233</v>
      </c>
    </row>
    <row r="124" spans="2:7" x14ac:dyDescent="0.55000000000000004">
      <c r="B124" s="2" t="s">
        <v>289</v>
      </c>
      <c r="C124" s="2" t="s">
        <v>192</v>
      </c>
      <c r="D124" s="2">
        <v>2</v>
      </c>
      <c r="E124" s="2" t="s">
        <v>160</v>
      </c>
      <c r="F124" s="4">
        <v>100</v>
      </c>
      <c r="G124" s="2" t="s">
        <v>270</v>
      </c>
    </row>
    <row r="125" spans="2:7" x14ac:dyDescent="0.55000000000000004">
      <c r="B125" s="2" t="s">
        <v>290</v>
      </c>
      <c r="C125" s="2" t="s">
        <v>316</v>
      </c>
      <c r="D125" s="2">
        <v>2</v>
      </c>
      <c r="E125" s="2" t="s">
        <v>194</v>
      </c>
      <c r="F125" s="4">
        <v>150</v>
      </c>
      <c r="G125" s="2" t="s">
        <v>52</v>
      </c>
    </row>
    <row r="126" spans="2:7" x14ac:dyDescent="0.55000000000000004">
      <c r="B126" s="2" t="s">
        <v>291</v>
      </c>
      <c r="C126" s="2" t="s">
        <v>195</v>
      </c>
      <c r="D126" s="2">
        <v>1</v>
      </c>
      <c r="E126" s="2" t="s">
        <v>196</v>
      </c>
      <c r="F126" s="4">
        <v>0</v>
      </c>
      <c r="G126" s="2" t="s">
        <v>271</v>
      </c>
    </row>
    <row r="127" spans="2:7" x14ac:dyDescent="0.55000000000000004">
      <c r="B127" s="2" t="s">
        <v>292</v>
      </c>
      <c r="C127" s="2" t="s">
        <v>197</v>
      </c>
      <c r="D127" s="2">
        <v>1</v>
      </c>
      <c r="E127" s="2" t="s">
        <v>198</v>
      </c>
      <c r="F127" s="4">
        <v>50</v>
      </c>
      <c r="G127" s="2" t="s">
        <v>272</v>
      </c>
    </row>
    <row r="128" spans="2:7" x14ac:dyDescent="0.55000000000000004">
      <c r="B128" s="2" t="s">
        <v>293</v>
      </c>
      <c r="C128" s="2" t="s">
        <v>199</v>
      </c>
      <c r="D128" s="2">
        <v>2</v>
      </c>
      <c r="E128" s="2" t="s">
        <v>196</v>
      </c>
      <c r="F128" s="4">
        <v>0</v>
      </c>
      <c r="G128" s="2" t="s">
        <v>273</v>
      </c>
    </row>
    <row r="129" spans="2:7" x14ac:dyDescent="0.55000000000000004">
      <c r="B129" s="2" t="s">
        <v>294</v>
      </c>
      <c r="C129" s="2" t="s">
        <v>200</v>
      </c>
      <c r="D129" s="2">
        <v>2</v>
      </c>
      <c r="E129" s="2" t="s">
        <v>196</v>
      </c>
      <c r="F129" s="4">
        <v>0</v>
      </c>
      <c r="G129" s="2" t="s">
        <v>274</v>
      </c>
    </row>
    <row r="130" spans="2:7" x14ac:dyDescent="0.55000000000000004">
      <c r="B130" s="2" t="s">
        <v>295</v>
      </c>
      <c r="C130" s="2" t="s">
        <v>201</v>
      </c>
      <c r="D130" s="2">
        <v>2</v>
      </c>
      <c r="E130" s="2" t="s">
        <v>202</v>
      </c>
      <c r="F130" s="4">
        <v>100</v>
      </c>
      <c r="G130" s="2" t="s">
        <v>235</v>
      </c>
    </row>
    <row r="131" spans="2:7" x14ac:dyDescent="0.55000000000000004">
      <c r="B131" s="2" t="s">
        <v>296</v>
      </c>
      <c r="C131" s="2" t="s">
        <v>203</v>
      </c>
      <c r="D131" s="2">
        <v>1</v>
      </c>
      <c r="E131" s="2" t="s">
        <v>204</v>
      </c>
      <c r="F131" s="4">
        <v>50</v>
      </c>
      <c r="G131" s="2" t="s">
        <v>235</v>
      </c>
    </row>
    <row r="132" spans="2:7" x14ac:dyDescent="0.55000000000000004">
      <c r="B132" s="2" t="s">
        <v>297</v>
      </c>
      <c r="C132" s="2" t="s">
        <v>205</v>
      </c>
      <c r="D132" s="2">
        <v>2</v>
      </c>
      <c r="E132" s="2" t="s">
        <v>84</v>
      </c>
      <c r="F132" s="4">
        <v>100</v>
      </c>
      <c r="G132" s="2" t="s">
        <v>275</v>
      </c>
    </row>
    <row r="133" spans="2:7" x14ac:dyDescent="0.55000000000000004">
      <c r="B133" s="2" t="s">
        <v>298</v>
      </c>
      <c r="C133" s="2" t="s">
        <v>206</v>
      </c>
      <c r="D133" s="2">
        <v>2</v>
      </c>
      <c r="E133" s="2" t="s">
        <v>207</v>
      </c>
      <c r="F133" s="4">
        <v>100</v>
      </c>
      <c r="G133" s="2" t="s">
        <v>225</v>
      </c>
    </row>
    <row r="134" spans="2:7" x14ac:dyDescent="0.55000000000000004">
      <c r="B134" s="2" t="s">
        <v>299</v>
      </c>
      <c r="C134" s="2" t="s">
        <v>208</v>
      </c>
      <c r="D134" s="2">
        <v>2</v>
      </c>
      <c r="E134" s="2" t="s">
        <v>209</v>
      </c>
      <c r="F134" s="4">
        <v>100</v>
      </c>
      <c r="G134" s="2" t="s">
        <v>225</v>
      </c>
    </row>
    <row r="135" spans="2:7" x14ac:dyDescent="0.55000000000000004">
      <c r="B135" s="2" t="s">
        <v>300</v>
      </c>
      <c r="C135" s="2" t="s">
        <v>210</v>
      </c>
      <c r="D135" s="2">
        <v>2</v>
      </c>
      <c r="E135" s="2" t="s">
        <v>174</v>
      </c>
      <c r="F135" s="4">
        <v>100</v>
      </c>
      <c r="G135" s="2" t="s">
        <v>276</v>
      </c>
    </row>
    <row r="136" spans="2:7" x14ac:dyDescent="0.55000000000000004">
      <c r="B136" s="2" t="s">
        <v>301</v>
      </c>
      <c r="C136" s="2" t="s">
        <v>211</v>
      </c>
      <c r="D136" s="2">
        <v>2</v>
      </c>
      <c r="E136" s="2" t="s">
        <v>95</v>
      </c>
      <c r="F136" s="4">
        <v>100</v>
      </c>
      <c r="G136" s="2" t="s">
        <v>276</v>
      </c>
    </row>
    <row r="137" spans="2:7" x14ac:dyDescent="0.55000000000000004">
      <c r="B137" s="2" t="s">
        <v>302</v>
      </c>
      <c r="C137" s="2" t="s">
        <v>212</v>
      </c>
      <c r="D137" s="2">
        <v>2</v>
      </c>
      <c r="E137" s="2" t="s">
        <v>174</v>
      </c>
      <c r="F137" s="4">
        <v>100</v>
      </c>
      <c r="G137" s="2" t="s">
        <v>277</v>
      </c>
    </row>
    <row r="138" spans="2:7" x14ac:dyDescent="0.55000000000000004">
      <c r="B138" s="2" t="s">
        <v>303</v>
      </c>
      <c r="C138" s="2" t="s">
        <v>213</v>
      </c>
      <c r="D138" s="2">
        <v>2</v>
      </c>
      <c r="E138" s="2" t="s">
        <v>88</v>
      </c>
      <c r="F138" s="4">
        <v>100</v>
      </c>
      <c r="G138" s="2" t="s">
        <v>255</v>
      </c>
    </row>
    <row r="139" spans="2:7" x14ac:dyDescent="0.55000000000000004">
      <c r="B139" s="2" t="s">
        <v>304</v>
      </c>
      <c r="C139" s="2" t="s">
        <v>214</v>
      </c>
      <c r="D139" s="2">
        <v>2</v>
      </c>
      <c r="E139" s="2" t="s">
        <v>215</v>
      </c>
      <c r="F139" s="4">
        <v>0</v>
      </c>
      <c r="G139" s="2" t="s">
        <v>278</v>
      </c>
    </row>
    <row r="140" spans="2:7" x14ac:dyDescent="0.55000000000000004">
      <c r="B140" s="2" t="s">
        <v>305</v>
      </c>
      <c r="C140" s="2" t="s">
        <v>216</v>
      </c>
      <c r="D140" s="2">
        <v>2</v>
      </c>
      <c r="E140" s="2" t="s">
        <v>217</v>
      </c>
      <c r="F140" s="4">
        <v>100</v>
      </c>
      <c r="G140" s="2" t="s">
        <v>279</v>
      </c>
    </row>
    <row r="141" spans="2:7" x14ac:dyDescent="0.55000000000000004">
      <c r="B141" s="2" t="s">
        <v>306</v>
      </c>
      <c r="C141" s="2" t="s">
        <v>218</v>
      </c>
      <c r="D141" s="2">
        <v>2</v>
      </c>
      <c r="E141" s="2" t="s">
        <v>164</v>
      </c>
      <c r="F141" s="4">
        <v>100</v>
      </c>
      <c r="G141" s="2" t="s">
        <v>280</v>
      </c>
    </row>
    <row r="142" spans="2:7" x14ac:dyDescent="0.55000000000000004">
      <c r="B142" s="2" t="s">
        <v>307</v>
      </c>
      <c r="C142" s="2" t="s">
        <v>219</v>
      </c>
      <c r="D142" s="2">
        <v>1</v>
      </c>
      <c r="E142" s="2" t="s">
        <v>196</v>
      </c>
      <c r="F142" s="4">
        <v>0</v>
      </c>
      <c r="G142" s="2" t="s">
        <v>281</v>
      </c>
    </row>
    <row r="143" spans="2:7" x14ac:dyDescent="0.55000000000000004">
      <c r="B143" s="2" t="s">
        <v>325</v>
      </c>
      <c r="C143" s="2" t="s">
        <v>220</v>
      </c>
      <c r="D143" s="2">
        <v>2</v>
      </c>
      <c r="E143" s="2" t="s">
        <v>43</v>
      </c>
      <c r="F143" s="4">
        <v>100</v>
      </c>
      <c r="G143" s="2" t="s">
        <v>225</v>
      </c>
    </row>
    <row r="144" spans="2:7" x14ac:dyDescent="0.55000000000000004">
      <c r="B144" s="2" t="s">
        <v>326</v>
      </c>
      <c r="C144" s="2" t="s">
        <v>221</v>
      </c>
      <c r="D144" s="2">
        <v>2</v>
      </c>
      <c r="E144" s="2" t="s">
        <v>84</v>
      </c>
      <c r="F144" s="4">
        <v>100</v>
      </c>
      <c r="G144" s="2" t="s">
        <v>225</v>
      </c>
    </row>
    <row r="145" spans="2:7" x14ac:dyDescent="0.55000000000000004">
      <c r="B145" s="2" t="s">
        <v>327</v>
      </c>
      <c r="C145" s="2" t="s">
        <v>222</v>
      </c>
      <c r="D145" s="2">
        <v>1</v>
      </c>
      <c r="E145" s="2" t="s">
        <v>111</v>
      </c>
      <c r="F145" s="4">
        <v>100</v>
      </c>
      <c r="G145" s="2" t="s">
        <v>226</v>
      </c>
    </row>
    <row r="146" spans="2:7" x14ac:dyDescent="0.55000000000000004">
      <c r="B146" s="2" t="s">
        <v>328</v>
      </c>
      <c r="C146" s="2" t="s">
        <v>223</v>
      </c>
      <c r="D146" s="2">
        <v>1</v>
      </c>
      <c r="E146" s="2" t="s">
        <v>170</v>
      </c>
      <c r="F146" s="4">
        <v>100</v>
      </c>
      <c r="G146" s="2" t="s">
        <v>227</v>
      </c>
    </row>
    <row r="147" spans="2:7" x14ac:dyDescent="0.55000000000000004">
      <c r="B147" s="2" t="s">
        <v>329</v>
      </c>
      <c r="C147" s="2" t="s">
        <v>224</v>
      </c>
      <c r="D147" s="2">
        <v>1</v>
      </c>
      <c r="E147" s="2" t="s">
        <v>51</v>
      </c>
      <c r="F147" s="4">
        <v>100</v>
      </c>
      <c r="G147" s="2" t="s">
        <v>228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A9AE-E7A9-482C-B716-D124643015E3}">
  <sheetPr codeName="Sheet3"/>
  <dimension ref="B2:F8"/>
  <sheetViews>
    <sheetView workbookViewId="0"/>
  </sheetViews>
  <sheetFormatPr defaultRowHeight="15" x14ac:dyDescent="0.55000000000000004"/>
  <cols>
    <col min="1" max="1" width="8.6640625" style="1"/>
    <col min="2" max="2" width="12.33203125" style="1" bestFit="1" customWidth="1"/>
    <col min="3" max="3" width="8.6640625" style="1"/>
    <col min="4" max="4" width="11" style="1" customWidth="1"/>
    <col min="5" max="5" width="8.6640625" style="1"/>
    <col min="6" max="6" width="17.1640625" style="1" customWidth="1"/>
    <col min="7" max="16384" width="8.6640625" style="1"/>
  </cols>
  <sheetData>
    <row r="2" spans="2:6" x14ac:dyDescent="0.55000000000000004">
      <c r="B2" s="1" t="s">
        <v>21</v>
      </c>
      <c r="D2" s="1" t="s">
        <v>3</v>
      </c>
      <c r="F2" s="1" t="s">
        <v>37</v>
      </c>
    </row>
    <row r="3" spans="2:6" x14ac:dyDescent="0.55000000000000004">
      <c r="B3" s="1" t="s">
        <v>22</v>
      </c>
      <c r="D3" s="1" t="s">
        <v>28</v>
      </c>
      <c r="F3" s="1" t="s">
        <v>34</v>
      </c>
    </row>
    <row r="4" spans="2:6" x14ac:dyDescent="0.55000000000000004">
      <c r="B4" s="1" t="s">
        <v>24</v>
      </c>
      <c r="D4" s="1" t="s">
        <v>30</v>
      </c>
      <c r="F4" s="1" t="s">
        <v>35</v>
      </c>
    </row>
    <row r="5" spans="2:6" x14ac:dyDescent="0.55000000000000004">
      <c r="B5" s="1" t="s">
        <v>25</v>
      </c>
      <c r="D5" s="1" t="s">
        <v>29</v>
      </c>
      <c r="F5" s="1" t="s">
        <v>36</v>
      </c>
    </row>
    <row r="6" spans="2:6" x14ac:dyDescent="0.55000000000000004">
      <c r="B6" s="1" t="s">
        <v>26</v>
      </c>
    </row>
    <row r="7" spans="2:6" x14ac:dyDescent="0.55000000000000004">
      <c r="B7" s="1" t="s">
        <v>23</v>
      </c>
    </row>
    <row r="8" spans="2:6" x14ac:dyDescent="0.55000000000000004">
      <c r="B8" s="1" t="s">
        <v>27</v>
      </c>
    </row>
  </sheetData>
  <phoneticPr fontId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_Flow_SignoffStatus xmlns="15d67602-a9f7-4793-a02c-f8b4e38e48f5" xsi:nil="true"/>
    <_xff4b__xff4b__xff4b_ xmlns="15d67602-a9f7-4793-a02c-f8b4e38e48f5" xsi:nil="true"/>
    <TaxCatchAll xmlns="079dc812-d362-4b49-8a1c-27de54161c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2" ma:contentTypeDescription="新しいドキュメントを作成します。" ma:contentTypeScope="" ma:versionID="b0fe109db2c937f79b44ac624552b5c9">
  <xsd:schema xmlns:xsd="http://www.w3.org/2001/XMLSchema" xmlns:xs="http://www.w3.org/2001/XMLSchema" xmlns:p="http://schemas.microsoft.com/office/2006/metadata/properties" xmlns:ns2="079dc812-d362-4b49-8a1c-27de54161c38" xmlns:ns3="15d67602-a9f7-4793-a02c-f8b4e38e48f5" targetNamespace="http://schemas.microsoft.com/office/2006/metadata/properties" ma:root="true" ma:fieldsID="21457f70732c91dd1fbfae6287ef7dab" ns2:_="" ns3:_="">
    <xsd:import namespace="079dc812-d362-4b49-8a1c-27de54161c38"/>
    <xsd:import namespace="15d67602-a9f7-4793-a02c-f8b4e38e48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_xff4b__xff4b__xff4b_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70dd513-097d-4f72-8353-94a428f0a34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ff4b__xff4b__xff4b_" ma:index="21" nillable="true" ma:displayName="ｋｋｋ" ma:format="Dropdown" ma:internalName="_xff4b__xff4b__xff4b_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A1A72C-9DD1-4FB3-B43D-BDFD1C03D4D2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079dc812-d362-4b49-8a1c-27de54161c38"/>
    <ds:schemaRef ds:uri="15d67602-a9f7-4793-a02c-f8b4e38e48f5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0AFADD-83DB-4A4D-AC0F-13120ED1C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dc812-d362-4b49-8a1c-27de54161c38"/>
    <ds:schemaRef ds:uri="15d67602-a9f7-4793-a02c-f8b4e38e4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F9C8B-4947-43CF-ABFF-85D949A47D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科目等履修生入学願(様式-③)</vt:lpstr>
      <vt:lpstr>時間割</vt:lpstr>
      <vt:lpstr>リスト</vt:lpstr>
      <vt:lpstr>'科目等履修生入学願(様式-③)'!Print_Area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YONEKUBO Miyuki</dc:creator>
  <cp:lastModifiedBy>YONEKUBO Miyuki</cp:lastModifiedBy>
  <cp:lastPrinted>2026-01-20T02:05:21Z</cp:lastPrinted>
  <dcterms:created xsi:type="dcterms:W3CDTF">2025-11-14T00:20:36Z</dcterms:created>
  <dcterms:modified xsi:type="dcterms:W3CDTF">2026-01-22T01:26:04Z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