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sedamail.sharepoint.com/sites/msteams_05bd27/Shared Documents/General/020_入試係/020_教育学研究科/010_入試/05_科目等履修生入試/2025年度/01_周知・手配/250202_時間割修正/"/>
    </mc:Choice>
  </mc:AlternateContent>
  <xr:revisionPtr revIDLastSave="142" documentId="8_{4D085045-B416-4085-9669-C49C087C2D49}" xr6:coauthVersionLast="47" xr6:coauthVersionMax="47" xr10:uidLastSave="{89EDCBFB-6AA3-41DA-A662-1CE1EA15E43F}"/>
  <workbookProtection workbookAlgorithmName="SHA-512" workbookHashValue="oha61pCPW4pEmhwdnVxlNR8c7sSt8+a0SlEtVZQDXlM1pmboTYTdVZd1NvZx0HE2acAQI4Kd8qUHKQn9BT7EKQ==" workbookSaltValue="jUHEFgBMX3kJ7wNMDFr5mQ==" workbookSpinCount="100000" lockStructure="1"/>
  <bookViews>
    <workbookView xWindow="28680" yWindow="-120" windowWidth="29040" windowHeight="15840" xr2:uid="{00000000-000D-0000-FFFF-FFFF00000000}"/>
  </bookViews>
  <sheets>
    <sheet name="科目等履修生　入学願" sheetId="6" r:id="rId1"/>
    <sheet name="時間割表" sheetId="2" state="hidden" r:id="rId2"/>
    <sheet name="出力用データ" sheetId="3" state="hidden" r:id="rId3"/>
  </sheets>
  <definedNames>
    <definedName name="_xlnm.Print_Area" localSheetId="0">'科目等履修生　入学願'!$A$2:$L$44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6" l="1"/>
  <c r="A32" i="6"/>
  <c r="G27" i="6"/>
  <c r="G29" i="6" s="1"/>
  <c r="G21" i="6"/>
  <c r="G23" i="6" s="1"/>
  <c r="K3" i="6" a="1"/>
  <c r="K3" i="6" s="1"/>
  <c r="J7" i="3"/>
  <c r="G7" i="3"/>
  <c r="J6" i="3"/>
  <c r="G6" i="3"/>
  <c r="J5" i="3"/>
  <c r="G5" i="3"/>
  <c r="J4" i="3"/>
  <c r="G4" i="3"/>
  <c r="J3" i="3"/>
  <c r="G3" i="3"/>
  <c r="J2" i="3"/>
  <c r="G2" i="3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18" i="6" l="1"/>
  <c r="G26" i="6"/>
  <c r="A3" i="3"/>
  <c r="L26" i="6"/>
  <c r="B6" i="3"/>
  <c r="E7" i="3"/>
  <c r="D19" i="6"/>
  <c r="I25" i="6"/>
  <c r="B4" i="3"/>
  <c r="E4" i="3"/>
  <c r="A6" i="3"/>
  <c r="G19" i="6"/>
  <c r="D24" i="6"/>
  <c r="K25" i="6"/>
  <c r="L20" i="6"/>
  <c r="K19" i="6"/>
  <c r="I24" i="6"/>
  <c r="D26" i="6"/>
  <c r="L18" i="6"/>
  <c r="G24" i="6"/>
  <c r="L25" i="6"/>
  <c r="B5" i="3"/>
  <c r="E3" i="3"/>
  <c r="A5" i="3"/>
  <c r="D20" i="6"/>
  <c r="K24" i="6"/>
  <c r="H19" i="6"/>
  <c r="B3" i="3"/>
  <c r="B7" i="3"/>
  <c r="A2" i="3"/>
  <c r="G18" i="6"/>
  <c r="G20" i="6"/>
  <c r="L24" i="6"/>
  <c r="I26" i="6"/>
  <c r="L19" i="6"/>
  <c r="E6" i="3"/>
  <c r="E5" i="3"/>
  <c r="A7" i="3"/>
  <c r="H18" i="6"/>
  <c r="H20" i="6"/>
  <c r="D25" i="6"/>
  <c r="K26" i="6"/>
  <c r="B2" i="3"/>
  <c r="E2" i="3"/>
  <c r="A4" i="3"/>
  <c r="K18" i="6"/>
  <c r="K20" i="6"/>
  <c r="G25" i="6"/>
  <c r="G30" i="6"/>
  <c r="I3" i="3"/>
  <c r="I7" i="3"/>
  <c r="I4" i="3"/>
  <c r="I6" i="3"/>
  <c r="I5" i="3"/>
  <c r="I2" i="3"/>
  <c r="K27" i="6" l="1"/>
  <c r="K29" i="6" s="1"/>
  <c r="A35" i="6" s="1"/>
  <c r="K21" i="6"/>
  <c r="K23" i="6" s="1"/>
  <c r="A34" i="6" s="1"/>
  <c r="I21" i="6"/>
  <c r="I27" i="6"/>
  <c r="K30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<sst xmlns="http://schemas.openxmlformats.org/spreadsheetml/2006/main" count="730" uniqueCount="403">
  <si>
    <t>※以下、クリーム色のセルについて入力をしてください。</t>
    <rPh sb="1" eb="3">
      <t>イカ</t>
    </rPh>
    <rPh sb="8" eb="9">
      <t>イロ</t>
    </rPh>
    <rPh sb="16" eb="18">
      <t>ニュウリョク</t>
    </rPh>
    <phoneticPr fontId="3"/>
  </si>
  <si>
    <t>※受験番号欄（大学使用欄）</t>
    <phoneticPr fontId="3"/>
  </si>
  <si>
    <t>年度</t>
    <rPh sb="0" eb="2">
      <t>ネンド</t>
    </rPh>
    <phoneticPr fontId="3"/>
  </si>
  <si>
    <t>科目等履修生入学願【委託・外国】</t>
    <rPh sb="6" eb="8">
      <t>ニュウガク</t>
    </rPh>
    <rPh sb="8" eb="9">
      <t>ネガイ</t>
    </rPh>
    <rPh sb="10" eb="12">
      <t>イタク</t>
    </rPh>
    <rPh sb="13" eb="15">
      <t>ガイコク</t>
    </rPh>
    <phoneticPr fontId="3"/>
  </si>
  <si>
    <t>20XX年 XX月 XX日</t>
    <rPh sb="4" eb="5">
      <t>ネン</t>
    </rPh>
    <rPh sb="8" eb="9">
      <t>ガツ</t>
    </rPh>
    <rPh sb="12" eb="13">
      <t>ニチ</t>
    </rPh>
    <phoneticPr fontId="2"/>
  </si>
  <si>
    <t>※XXの部分を更新してください。</t>
    <rPh sb="4" eb="6">
      <t>ブブン</t>
    </rPh>
    <rPh sb="7" eb="9">
      <t>コウシン</t>
    </rPh>
    <phoneticPr fontId="3"/>
  </si>
  <si>
    <t>早稲田大学大学院教育学研究科長　殿</t>
    <rPh sb="0" eb="5">
      <t>ワセダダイガク</t>
    </rPh>
    <rPh sb="5" eb="8">
      <t>ダイガクイン</t>
    </rPh>
    <rPh sb="8" eb="10">
      <t>キョウイク</t>
    </rPh>
    <rPh sb="10" eb="11">
      <t>ガク</t>
    </rPh>
    <rPh sb="11" eb="14">
      <t>ケンキュウカ</t>
    </rPh>
    <rPh sb="14" eb="15">
      <t>チョウ</t>
    </rPh>
    <rPh sb="16" eb="17">
      <t>トノ</t>
    </rPh>
    <phoneticPr fontId="2"/>
  </si>
  <si>
    <t>カナ氏名：</t>
    <rPh sb="2" eb="4">
      <t>シメイ</t>
    </rPh>
    <phoneticPr fontId="2"/>
  </si>
  <si>
    <t>[入学時の在留資格]</t>
    <rPh sb="1" eb="3">
      <t>ニュウガク</t>
    </rPh>
    <rPh sb="3" eb="4">
      <t>ジ</t>
    </rPh>
    <rPh sb="5" eb="7">
      <t>ザイリュウ</t>
    </rPh>
    <rPh sb="7" eb="9">
      <t>シカク</t>
    </rPh>
    <phoneticPr fontId="3"/>
  </si>
  <si>
    <t>※【入学時の在留資格】・・・プルダウンメニューから選択</t>
    <rPh sb="2" eb="4">
      <t>ニュウガク</t>
    </rPh>
    <rPh sb="4" eb="5">
      <t>ジ</t>
    </rPh>
    <rPh sb="6" eb="8">
      <t>ザイリュウ</t>
    </rPh>
    <rPh sb="8" eb="10">
      <t>シカク</t>
    </rPh>
    <rPh sb="25" eb="27">
      <t>センタク</t>
    </rPh>
    <phoneticPr fontId="3"/>
  </si>
  <si>
    <t>[生年月日]</t>
    <phoneticPr fontId="3"/>
  </si>
  <si>
    <t>　XXXX年 XX月 XX日</t>
    <phoneticPr fontId="3"/>
  </si>
  <si>
    <t>　　貴大学大学院教育学研究科において、一般科目等履修生として下記の通り履修したく、許可願います。</t>
    <rPh sb="8" eb="11">
      <t>キョウイクガク</t>
    </rPh>
    <rPh sb="19" eb="21">
      <t>イッパン</t>
    </rPh>
    <rPh sb="35" eb="37">
      <t>リシュウ</t>
    </rPh>
    <phoneticPr fontId="3"/>
  </si>
  <si>
    <t>早稲田大学大学院教育学研究科</t>
    <rPh sb="0" eb="3">
      <t>ワセダ</t>
    </rPh>
    <rPh sb="3" eb="5">
      <t>ダイガク</t>
    </rPh>
    <rPh sb="5" eb="8">
      <t>ダイガクイン</t>
    </rPh>
    <rPh sb="8" eb="10">
      <t>キョウイク</t>
    </rPh>
    <rPh sb="10" eb="11">
      <t>ガク</t>
    </rPh>
    <rPh sb="11" eb="14">
      <t>ケンキュウカ</t>
    </rPh>
    <phoneticPr fontId="2"/>
  </si>
  <si>
    <t>※赤字：学期が異なります
赤背景：時限が重複しています</t>
    <phoneticPr fontId="3"/>
  </si>
  <si>
    <t>学校教育</t>
  </si>
  <si>
    <t>専攻</t>
    <rPh sb="0" eb="2">
      <t>センコウ</t>
    </rPh>
    <phoneticPr fontId="3"/>
  </si>
  <si>
    <t>※【専攻】・・・プルダウンメニューから選択</t>
    <rPh sb="2" eb="4">
      <t>センコウ</t>
    </rPh>
    <rPh sb="19" eb="21">
      <t>センタク</t>
    </rPh>
    <phoneticPr fontId="3"/>
  </si>
  <si>
    <t>学期</t>
    <rPh sb="0" eb="2">
      <t>ガッキ</t>
    </rPh>
    <phoneticPr fontId="3"/>
  </si>
  <si>
    <t>科目番号</t>
    <rPh sb="0" eb="2">
      <t>カモク</t>
    </rPh>
    <rPh sb="2" eb="4">
      <t>バンゴウ</t>
    </rPh>
    <phoneticPr fontId="3"/>
  </si>
  <si>
    <t>履修科目名</t>
    <rPh sb="0" eb="2">
      <t>リシュウ</t>
    </rPh>
    <rPh sb="2" eb="4">
      <t>カモク</t>
    </rPh>
    <rPh sb="4" eb="5">
      <t>メイ</t>
    </rPh>
    <phoneticPr fontId="2"/>
  </si>
  <si>
    <t>学期・曜日時限</t>
    <rPh sb="0" eb="2">
      <t>ガッキ</t>
    </rPh>
    <rPh sb="3" eb="5">
      <t>ヨウビ</t>
    </rPh>
    <rPh sb="5" eb="7">
      <t>ジゲン</t>
    </rPh>
    <phoneticPr fontId="2"/>
  </si>
  <si>
    <t>担当教員名</t>
    <rPh sb="0" eb="5">
      <t>タントウキョウインメイ</t>
    </rPh>
    <phoneticPr fontId="2"/>
  </si>
  <si>
    <t>単位数</t>
    <rPh sb="0" eb="2">
      <t>タンイ</t>
    </rPh>
    <rPh sb="2" eb="3">
      <t>スウ</t>
    </rPh>
    <phoneticPr fontId="2"/>
  </si>
  <si>
    <t>授業時間
（分単位）</t>
    <rPh sb="0" eb="2">
      <t>ジュギョウ</t>
    </rPh>
    <rPh sb="2" eb="4">
      <t>ジカン</t>
    </rPh>
    <rPh sb="6" eb="7">
      <t>フン</t>
    </rPh>
    <rPh sb="7" eb="9">
      <t>タンイ</t>
    </rPh>
    <phoneticPr fontId="2"/>
  </si>
  <si>
    <t>※【科目番号】・・・履修許可科目一覧から正確に入力</t>
    <rPh sb="2" eb="4">
      <t>カモク</t>
    </rPh>
    <rPh sb="4" eb="6">
      <t>バンゴウ</t>
    </rPh>
    <rPh sb="10" eb="12">
      <t>リシュウ</t>
    </rPh>
    <rPh sb="12" eb="14">
      <t>キョカ</t>
    </rPh>
    <rPh sb="14" eb="16">
      <t>カモク</t>
    </rPh>
    <rPh sb="16" eb="18">
      <t>イチラン</t>
    </rPh>
    <rPh sb="20" eb="22">
      <t>セイカク</t>
    </rPh>
    <rPh sb="23" eb="25">
      <t>ニュウリョク</t>
    </rPh>
    <phoneticPr fontId="3"/>
  </si>
  <si>
    <t>春学期</t>
    <rPh sb="0" eb="1">
      <t>ハル</t>
    </rPh>
    <rPh sb="1" eb="3">
      <t>ガッキ</t>
    </rPh>
    <phoneticPr fontId="3"/>
  </si>
  <si>
    <t>履修科目
教育学研究科</t>
    <rPh sb="5" eb="8">
      <t>キョウイクガク</t>
    </rPh>
    <rPh sb="8" eb="10">
      <t>ケンキュウ</t>
    </rPh>
    <rPh sb="10" eb="11">
      <t>カ</t>
    </rPh>
    <phoneticPr fontId="3"/>
  </si>
  <si>
    <r>
      <t>※【授業時間】（自動計算・要確認）・・・</t>
    </r>
    <r>
      <rPr>
        <u/>
        <sz val="11"/>
        <color rgb="FFFF0000"/>
        <rFont val="UD デジタル 教科書体 NP-R"/>
        <family val="1"/>
        <charset val="128"/>
      </rPr>
      <t>在留資格上必要な</t>
    </r>
    <r>
      <rPr>
        <sz val="11"/>
        <color rgb="FFFF0000"/>
        <rFont val="UD デジタル 教科書体 NP-R"/>
        <family val="1"/>
        <charset val="128"/>
      </rPr>
      <t>、半期ごとの週あたり授業時間数／クオーター科目は「50」、集中科目は「0」</t>
    </r>
    <rPh sb="8" eb="10">
      <t>ジドウ</t>
    </rPh>
    <rPh sb="10" eb="12">
      <t>ケイサン</t>
    </rPh>
    <rPh sb="13" eb="14">
      <t>ヨウ</t>
    </rPh>
    <rPh sb="14" eb="16">
      <t>カクニン</t>
    </rPh>
    <rPh sb="20" eb="24">
      <t>ザイリュウシカク</t>
    </rPh>
    <rPh sb="24" eb="27">
      <t>ジョウヒツヨウ</t>
    </rPh>
    <rPh sb="29" eb="31">
      <t>ハンキ</t>
    </rPh>
    <rPh sb="34" eb="35">
      <t>シュウ</t>
    </rPh>
    <rPh sb="38" eb="43">
      <t>ジュギョウジカンスウ</t>
    </rPh>
    <rPh sb="49" eb="51">
      <t>カモク</t>
    </rPh>
    <rPh sb="57" eb="61">
      <t>シュウチュウカモク</t>
    </rPh>
    <phoneticPr fontId="3"/>
  </si>
  <si>
    <t>小計　</t>
    <phoneticPr fontId="3"/>
  </si>
  <si>
    <t>①</t>
    <phoneticPr fontId="3"/>
  </si>
  <si>
    <t>科目</t>
    <rPh sb="0" eb="2">
      <t>カモク</t>
    </rPh>
    <phoneticPr fontId="3"/>
  </si>
  <si>
    <t>単位</t>
    <rPh sb="0" eb="2">
      <t>タンイ</t>
    </rPh>
    <phoneticPr fontId="3"/>
  </si>
  <si>
    <t>分</t>
    <rPh sb="0" eb="1">
      <t>フン</t>
    </rPh>
    <phoneticPr fontId="3"/>
  </si>
  <si>
    <t>※【小計】・・・自動計算となります</t>
    <rPh sb="2" eb="4">
      <t>ショウケイ</t>
    </rPh>
    <rPh sb="8" eb="10">
      <t>ジドウ</t>
    </rPh>
    <rPh sb="10" eb="12">
      <t>ケイサン</t>
    </rPh>
    <phoneticPr fontId="3"/>
  </si>
  <si>
    <t>日本語教育研究センター等履修予定科目数</t>
    <rPh sb="11" eb="12">
      <t>トウ</t>
    </rPh>
    <rPh sb="12" eb="14">
      <t>リシュウ</t>
    </rPh>
    <rPh sb="14" eb="16">
      <t>ヨテイ</t>
    </rPh>
    <rPh sb="17" eb="18">
      <t>メ</t>
    </rPh>
    <rPh sb="18" eb="19">
      <t>スウ</t>
    </rPh>
    <phoneticPr fontId="3"/>
  </si>
  <si>
    <t>②</t>
    <phoneticPr fontId="3"/>
  </si>
  <si>
    <t>※【日本語教育研究センター等履修予定科目数】・・・手入力で反映ください</t>
    <rPh sb="2" eb="5">
      <t>ニホンゴ</t>
    </rPh>
    <rPh sb="5" eb="7">
      <t>キョウイク</t>
    </rPh>
    <rPh sb="7" eb="9">
      <t>ケンキュウ</t>
    </rPh>
    <rPh sb="13" eb="14">
      <t>トウ</t>
    </rPh>
    <rPh sb="14" eb="16">
      <t>リシュウ</t>
    </rPh>
    <rPh sb="16" eb="18">
      <t>ヨテイ</t>
    </rPh>
    <rPh sb="18" eb="21">
      <t>カモクスウ</t>
    </rPh>
    <rPh sb="25" eb="26">
      <t>テ</t>
    </rPh>
    <rPh sb="26" eb="28">
      <t>ニュウリョク</t>
    </rPh>
    <phoneticPr fontId="3"/>
  </si>
  <si>
    <t>春学期小計　（①+②）</t>
    <rPh sb="0" eb="1">
      <t>ハル</t>
    </rPh>
    <rPh sb="1" eb="3">
      <t>ガッキ</t>
    </rPh>
    <rPh sb="3" eb="5">
      <t>ショウケイ</t>
    </rPh>
    <phoneticPr fontId="3"/>
  </si>
  <si>
    <t>③</t>
    <phoneticPr fontId="3"/>
  </si>
  <si>
    <t>※【春学期小計】・・・自動計算となります</t>
    <rPh sb="2" eb="5">
      <t>ハルガッキ</t>
    </rPh>
    <rPh sb="5" eb="7">
      <t>ショウケイ</t>
    </rPh>
    <rPh sb="11" eb="13">
      <t>ジドウ</t>
    </rPh>
    <rPh sb="13" eb="15">
      <t>ケイサン</t>
    </rPh>
    <phoneticPr fontId="3"/>
  </si>
  <si>
    <t>秋学期</t>
    <rPh sb="0" eb="1">
      <t>アキ</t>
    </rPh>
    <rPh sb="1" eb="3">
      <t>ガッキ</t>
    </rPh>
    <phoneticPr fontId="3"/>
  </si>
  <si>
    <t>小計</t>
    <phoneticPr fontId="3"/>
  </si>
  <si>
    <t>④</t>
    <phoneticPr fontId="3"/>
  </si>
  <si>
    <t>⑤</t>
    <phoneticPr fontId="3"/>
  </si>
  <si>
    <t>秋学期小計　（④+⑤）　　　　　　　　　　　　　　　　　　　　　　　　　　　　</t>
    <rPh sb="0" eb="1">
      <t>アキ</t>
    </rPh>
    <rPh sb="1" eb="3">
      <t>ガッキ</t>
    </rPh>
    <rPh sb="3" eb="5">
      <t>ショウケイ</t>
    </rPh>
    <phoneticPr fontId="3"/>
  </si>
  <si>
    <t>⑥</t>
    <phoneticPr fontId="3"/>
  </si>
  <si>
    <t>※【秋学期小計】・・・自動計算となります</t>
    <rPh sb="2" eb="5">
      <t>アキガッキ</t>
    </rPh>
    <rPh sb="5" eb="7">
      <t>ショウケイ</t>
    </rPh>
    <rPh sb="11" eb="13">
      <t>ジドウ</t>
    </rPh>
    <rPh sb="13" eb="15">
      <t>ケイサン</t>
    </rPh>
    <phoneticPr fontId="3"/>
  </si>
  <si>
    <t xml:space="preserve">◆両学期合計　（③+⑥）　　　　　　　　　　　　　　　　　　　　　　 </t>
    <rPh sb="1" eb="2">
      <t>リョウ</t>
    </rPh>
    <rPh sb="2" eb="4">
      <t>ガッキ</t>
    </rPh>
    <rPh sb="4" eb="6">
      <t>ゴウケイ</t>
    </rPh>
    <phoneticPr fontId="3"/>
  </si>
  <si>
    <t>以下、各自記載内容について確認をしてください。</t>
    <rPh sb="0" eb="2">
      <t>イカ</t>
    </rPh>
    <rPh sb="3" eb="5">
      <t>カクジ</t>
    </rPh>
    <rPh sb="5" eb="7">
      <t>キサイ</t>
    </rPh>
    <rPh sb="7" eb="9">
      <t>ナイヨウ</t>
    </rPh>
    <rPh sb="13" eb="15">
      <t>カクニン</t>
    </rPh>
    <phoneticPr fontId="3"/>
  </si>
  <si>
    <t>✔チェック欄　</t>
    <phoneticPr fontId="3"/>
  </si>
  <si>
    <t>：各学期ごと週の授業時間が10時間以上の登録としていますか？（③、⑥をそれぞれ確認）</t>
    <phoneticPr fontId="3"/>
  </si>
  <si>
    <t>※集中科目・隔週開講科目・オンデマンド科目は週10時間の計算には含まれません。また、週複数回科目の計算にご注意ください。</t>
    <phoneticPr fontId="3"/>
  </si>
  <si>
    <t>番号</t>
    <rPh sb="0" eb="2">
      <t>バンゴウ</t>
    </rPh>
    <phoneticPr fontId="4"/>
  </si>
  <si>
    <t>科目キー</t>
    <rPh sb="0" eb="2">
      <t>カモク</t>
    </rPh>
    <phoneticPr fontId="3"/>
  </si>
  <si>
    <t>科目クラスコード</t>
    <rPh sb="0" eb="2">
      <t>カモク</t>
    </rPh>
    <phoneticPr fontId="3"/>
  </si>
  <si>
    <t>科目名</t>
    <phoneticPr fontId="4"/>
  </si>
  <si>
    <t>単位</t>
    <phoneticPr fontId="4"/>
  </si>
  <si>
    <t>時間割</t>
    <rPh sb="0" eb="3">
      <t>ジカンワリ</t>
    </rPh>
    <phoneticPr fontId="4"/>
  </si>
  <si>
    <t>時間数</t>
    <rPh sb="0" eb="3">
      <t>ジカンスウ</t>
    </rPh>
    <phoneticPr fontId="3"/>
  </si>
  <si>
    <t>担当者</t>
  </si>
  <si>
    <t>371A220002</t>
  </si>
  <si>
    <t>01</t>
  </si>
  <si>
    <t>教育学特論Ｂ</t>
  </si>
  <si>
    <t>秋学期・木・１時限</t>
  </si>
  <si>
    <t>藤井　千春</t>
  </si>
  <si>
    <t>371A220008</t>
  </si>
  <si>
    <t>教育内容・方法特論Ｂ</t>
  </si>
  <si>
    <t>秋学期・月・４時限</t>
  </si>
  <si>
    <t>根津　朋実</t>
  </si>
  <si>
    <t>371A220013</t>
  </si>
  <si>
    <t>教育行財政特論Ａ</t>
  </si>
  <si>
    <t>春学期・火・２時限</t>
  </si>
  <si>
    <t>阿内　春生</t>
  </si>
  <si>
    <t>371A220027</t>
  </si>
  <si>
    <t>障害・神経心理学特論Ａ（保健医療分野に関する理論と支援の展開）</t>
  </si>
  <si>
    <t>春学期・木・４時限</t>
  </si>
  <si>
    <t>坂爪　一幸</t>
  </si>
  <si>
    <t>371A220028</t>
  </si>
  <si>
    <t>障害・神経心理学特論Ｂ（保健医療分野に関する理論と支援の展開）</t>
  </si>
  <si>
    <t>秋学期・木・４時限</t>
  </si>
  <si>
    <t>371A220029</t>
  </si>
  <si>
    <t>学校心理学特論Ａ（教育分野に関する理論と支援の展開）</t>
  </si>
  <si>
    <t>春学期・金・２時限</t>
  </si>
  <si>
    <t>本田　恵子</t>
  </si>
  <si>
    <t>371A220030</t>
  </si>
  <si>
    <t>学校心理学特論Ｂ（教育分野に関する理論と支援の展開）</t>
  </si>
  <si>
    <t>秋学期・金・２時限</t>
  </si>
  <si>
    <t>371A220031</t>
  </si>
  <si>
    <t>教育社会学特論Ａ</t>
  </si>
  <si>
    <t>春学期・水・４時限</t>
  </si>
  <si>
    <t>吉田　文</t>
  </si>
  <si>
    <t>371A220033</t>
  </si>
  <si>
    <t>社会教育学特論１Ａ</t>
  </si>
  <si>
    <t>春学期・月・４時限</t>
  </si>
  <si>
    <t>坂内　夏子</t>
  </si>
  <si>
    <t>371A220052</t>
  </si>
  <si>
    <t>初等教育学特論４Ａ</t>
  </si>
  <si>
    <t>秋学期・火・３時限</t>
  </si>
  <si>
    <t>大泉　義一</t>
  </si>
  <si>
    <t>371A220054</t>
  </si>
  <si>
    <t>産業・労働心理学特論Ｂ（産業・労働分野に関する理論と支援の展開）</t>
  </si>
  <si>
    <t>安達　智子</t>
  </si>
  <si>
    <t>3701022521</t>
  </si>
  <si>
    <t>国語科教育特論３</t>
  </si>
  <si>
    <t>菊野　雅之</t>
  </si>
  <si>
    <t>3701022522</t>
  </si>
  <si>
    <t>国語科教育特論４</t>
  </si>
  <si>
    <t>秋学期・水・４時限</t>
  </si>
  <si>
    <t>3701022601</t>
  </si>
  <si>
    <t>国文学特論１（古典文学）</t>
  </si>
  <si>
    <t>工藤　浩</t>
  </si>
  <si>
    <t>3701022602</t>
  </si>
  <si>
    <t>国文学特論２（古典文学）</t>
  </si>
  <si>
    <t>3701022611</t>
  </si>
  <si>
    <t>国文学特論３（古典文学）</t>
  </si>
  <si>
    <t>春学期・水・３時限</t>
  </si>
  <si>
    <t>新美　哲彦</t>
  </si>
  <si>
    <t>3701022612</t>
  </si>
  <si>
    <t>国文学特論４（古典文学）</t>
  </si>
  <si>
    <t>秋学期・水・３時限</t>
  </si>
  <si>
    <t>福家　俊幸</t>
  </si>
  <si>
    <t>3701022621</t>
  </si>
  <si>
    <t>国文学特論５（古典文学）</t>
  </si>
  <si>
    <t>海野　圭介</t>
  </si>
  <si>
    <t>3701022632</t>
  </si>
  <si>
    <t>国文学特論８（古典文学）</t>
  </si>
  <si>
    <t>秋学期・水・２時限</t>
  </si>
  <si>
    <t>天野　聡一</t>
  </si>
  <si>
    <t>3701022641</t>
  </si>
  <si>
    <t>国文学特論９（近代文学）</t>
  </si>
  <si>
    <t>春学期・月・２時限</t>
  </si>
  <si>
    <t>石原　千秋</t>
  </si>
  <si>
    <t>3701022652</t>
  </si>
  <si>
    <t>国文学特論１２（近代文学）</t>
  </si>
  <si>
    <t>五味渕　典嗣</t>
  </si>
  <si>
    <t>371C220001</t>
  </si>
  <si>
    <t>英語科教育特論I-1(発音指導の理論と実践)</t>
  </si>
  <si>
    <t>春学期・木・３時限</t>
  </si>
  <si>
    <t>折井　麻美子</t>
  </si>
  <si>
    <t>371C220002</t>
  </si>
  <si>
    <t>英語科教育特論I-2(聴解指導の理論と実践)</t>
  </si>
  <si>
    <t>秋学期・木・２時限</t>
  </si>
  <si>
    <t>371C220003</t>
  </si>
  <si>
    <t>英語科教育特論II (Language assessment 1)</t>
  </si>
  <si>
    <t>澤木　泰代</t>
  </si>
  <si>
    <t>371C220004</t>
  </si>
  <si>
    <t>英語科教育特論II (Language assessment 2)</t>
  </si>
  <si>
    <t>秋学期・火・２時限</t>
  </si>
  <si>
    <t>371C220005</t>
  </si>
  <si>
    <t>英語科教育特論III-1（Second Language Acquisition）</t>
  </si>
  <si>
    <t>内原　卓海</t>
  </si>
  <si>
    <t>371C220006</t>
  </si>
  <si>
    <t>英語科教育特論III-2（Second Language Research）</t>
  </si>
  <si>
    <t>原田　哲男</t>
  </si>
  <si>
    <t>371C220007</t>
  </si>
  <si>
    <t>英語科教育特論IV-1（学習者心理要因）</t>
  </si>
  <si>
    <t>マキュワン　麻哉</t>
  </si>
  <si>
    <t>371C220008</t>
  </si>
  <si>
    <t>英語科教育特論IV-2（文化と外国語教育）</t>
  </si>
  <si>
    <t>371C220009</t>
  </si>
  <si>
    <t>英語科教育特殊講義I-1(Research methods in language education 1)</t>
  </si>
  <si>
    <t>オオガ‐ボールドウィン　ウィリアム</t>
  </si>
  <si>
    <t>371C220010</t>
  </si>
  <si>
    <t>英語科教育特殊講義I-2(Research methods in language education 2)</t>
  </si>
  <si>
    <t>371C220011</t>
  </si>
  <si>
    <t>英語学特論I-1(Current topics in language and linguistics)</t>
  </si>
  <si>
    <t>春学期・木・６時限</t>
  </si>
  <si>
    <t>バックハウス　ペート</t>
  </si>
  <si>
    <t>371C220012</t>
  </si>
  <si>
    <t>英語学特論I-2(Understanding language and society)</t>
  </si>
  <si>
    <t>371C220017</t>
  </si>
  <si>
    <t>英語科教育特論V-1</t>
  </si>
  <si>
    <t>春学期・金・４時限</t>
  </si>
  <si>
    <t>佐々木　みゆき</t>
  </si>
  <si>
    <t>371C220018</t>
  </si>
  <si>
    <t>英語科教育特論V-2</t>
  </si>
  <si>
    <t>秋学期・金・４時限</t>
  </si>
  <si>
    <t>371C220025</t>
  </si>
  <si>
    <t>英語科教育特殊講義II(質的研究)-1 (Qualitative research methods in language education II-1)</t>
  </si>
  <si>
    <t>春学期・月・３時限</t>
  </si>
  <si>
    <t>片山　晶子</t>
  </si>
  <si>
    <t>371C220026</t>
  </si>
  <si>
    <t>英語科教育特殊講義II(質的研究)-2 (Qualitative research methods in language education II-2)</t>
  </si>
  <si>
    <t>秋学期・月・３時限</t>
  </si>
  <si>
    <t>371C220033</t>
  </si>
  <si>
    <t>アメリカ文学特論II-1(２０世紀アメリカ小説研究 1)</t>
  </si>
  <si>
    <t>佐久間　由梨</t>
  </si>
  <si>
    <t>371C220034</t>
  </si>
  <si>
    <t>アメリカ文学特論II-2(２０世紀アメリカ小説研究 2)</t>
  </si>
  <si>
    <t>371C220037</t>
  </si>
  <si>
    <t>アメリカ文学文献研究１</t>
  </si>
  <si>
    <t>春学期・木・５時限</t>
  </si>
  <si>
    <t>田ノ口　正悟</t>
  </si>
  <si>
    <t>371C220038</t>
  </si>
  <si>
    <t>アメリカ文学文献研究２</t>
  </si>
  <si>
    <t>秋学期・木・５時限</t>
  </si>
  <si>
    <t>3701044510</t>
  </si>
  <si>
    <t>社会科教育特論I</t>
  </si>
  <si>
    <t>池　俊介</t>
  </si>
  <si>
    <t>3701044520</t>
  </si>
  <si>
    <t>社会科教育特論II</t>
  </si>
  <si>
    <t>春学期・木・１時限</t>
  </si>
  <si>
    <t>近藤　孝弘</t>
  </si>
  <si>
    <t>371D220003</t>
  </si>
  <si>
    <t>歴史学特論XII-1（西洋近現代史）</t>
  </si>
  <si>
    <t>小森　宏美</t>
  </si>
  <si>
    <t>371D220004</t>
  </si>
  <si>
    <t>歴史学特論XII-2（西洋近現代史）</t>
  </si>
  <si>
    <t>秋学期・月・２時限</t>
  </si>
  <si>
    <t>371D220007</t>
  </si>
  <si>
    <t>歴史学特論V-1（日本近現代史）</t>
  </si>
  <si>
    <t>三村　昌司</t>
  </si>
  <si>
    <t>371D220008</t>
  </si>
  <si>
    <t>歴史学特論V-2（日本近現代史）</t>
  </si>
  <si>
    <t>371D220013</t>
  </si>
  <si>
    <t>歴史学特論VII-1（東洋近現代史）</t>
  </si>
  <si>
    <t>石濱　裕美子</t>
  </si>
  <si>
    <t>371D220014</t>
  </si>
  <si>
    <t>歴史学特論VII-2（東洋近現代史）</t>
  </si>
  <si>
    <t>371D22001C</t>
  </si>
  <si>
    <t>歴史学特論ＩV-1（日本近世史）</t>
  </si>
  <si>
    <t>大橋　幸泰</t>
  </si>
  <si>
    <t>371D22001D</t>
  </si>
  <si>
    <t>歴史学特論ＩV-2（日本近世史）</t>
  </si>
  <si>
    <t>371D22001G</t>
  </si>
  <si>
    <t>歴史学特論XI-1（西洋中近世史）</t>
  </si>
  <si>
    <t>春学期・火・３時限</t>
  </si>
  <si>
    <t>堀越　宏一</t>
  </si>
  <si>
    <t>371D22001H</t>
  </si>
  <si>
    <t>歴史学特論XI-2（西洋中近世史）</t>
  </si>
  <si>
    <t>371D22001I</t>
  </si>
  <si>
    <t>歴史学特論XIII-1（中国近現代史）</t>
  </si>
  <si>
    <t>岡本　隆司</t>
  </si>
  <si>
    <t>371D22001J</t>
  </si>
  <si>
    <t>歴史学特論XIII-2（中国近現代史）</t>
  </si>
  <si>
    <t>371D220023</t>
  </si>
  <si>
    <t>政治学特論I-1（行政学）</t>
  </si>
  <si>
    <t>小原　隆治</t>
  </si>
  <si>
    <t>371D220024</t>
  </si>
  <si>
    <t>政治学特論I-2（行政学）</t>
  </si>
  <si>
    <t>371D220035</t>
  </si>
  <si>
    <t>社会学特論I-1（都市社会学）</t>
  </si>
  <si>
    <t>春学期・水・２時限</t>
  </si>
  <si>
    <t>林　幹夫</t>
  </si>
  <si>
    <t>371D220036</t>
  </si>
  <si>
    <t>社会学特論I-2（都市社会学）</t>
  </si>
  <si>
    <t>371E220001</t>
  </si>
  <si>
    <t>数学科教育特論I-1</t>
  </si>
  <si>
    <t>宮川　健</t>
  </si>
  <si>
    <t>371E220002</t>
  </si>
  <si>
    <t>数学科教育特論I-2</t>
  </si>
  <si>
    <t>371E220005</t>
  </si>
  <si>
    <t>数学科教育特論III-1</t>
  </si>
  <si>
    <t>春学期・金・６時限</t>
  </si>
  <si>
    <t>高木　悟</t>
  </si>
  <si>
    <t>371E220006</t>
  </si>
  <si>
    <t>数学科教育特論III-2</t>
  </si>
  <si>
    <t>秋学期・金・６時限</t>
  </si>
  <si>
    <t>371E220011</t>
  </si>
  <si>
    <t>解析学特論II-1</t>
  </si>
  <si>
    <t>梁　松</t>
  </si>
  <si>
    <t>371E220014</t>
  </si>
  <si>
    <t>解析学特論II-2</t>
  </si>
  <si>
    <t>371E220015</t>
  </si>
  <si>
    <t>代数学特論I-1</t>
  </si>
  <si>
    <t>安福　悠</t>
  </si>
  <si>
    <t>371E220016</t>
  </si>
  <si>
    <t>代数学特論I-2</t>
  </si>
  <si>
    <t>371E220017</t>
  </si>
  <si>
    <t>代数学特論II-1</t>
  </si>
  <si>
    <t>春学期・金・３時限</t>
  </si>
  <si>
    <t>村井　聡</t>
  </si>
  <si>
    <t>371E220018</t>
  </si>
  <si>
    <t>代数学特論II-2</t>
  </si>
  <si>
    <t>371E220027</t>
  </si>
  <si>
    <t>情報数学特論III-1</t>
  </si>
  <si>
    <t>春学期・月・６時限</t>
  </si>
  <si>
    <t>371E220028</t>
  </si>
  <si>
    <t>情報数学特論III-2</t>
  </si>
  <si>
    <t>秋学期・月・６時限</t>
  </si>
  <si>
    <t>371E220035</t>
  </si>
  <si>
    <t>情報数学特論IV-1</t>
  </si>
  <si>
    <t>谷　誠一郎</t>
  </si>
  <si>
    <t>371E220036</t>
  </si>
  <si>
    <t>情報数学特論IV-2</t>
  </si>
  <si>
    <t>371E220041</t>
  </si>
  <si>
    <t>解析学特論III-1</t>
  </si>
  <si>
    <t>戸松　玲治</t>
  </si>
  <si>
    <t>371E220042</t>
  </si>
  <si>
    <t>解析学特論III-2</t>
  </si>
  <si>
    <t>3701005040</t>
  </si>
  <si>
    <t>生徒・生活指導論(教育分野に関する理論と支援の展開)</t>
  </si>
  <si>
    <t>河村　茂雄</t>
  </si>
  <si>
    <t>3701005070</t>
  </si>
  <si>
    <t>教師論</t>
  </si>
  <si>
    <t>3701005076</t>
  </si>
  <si>
    <t>初等科学教育論</t>
  </si>
  <si>
    <t>春学期・木・２時限</t>
  </si>
  <si>
    <t>佐藤　寛之</t>
  </si>
  <si>
    <t>3701005101</t>
  </si>
  <si>
    <t>学校カウンセリングＡ（心理支援に関する理論と実践）</t>
  </si>
  <si>
    <t>3701005102</t>
  </si>
  <si>
    <t>学校カウンセリングＢ（心理支援に関する理論と実践）</t>
  </si>
  <si>
    <t>3701005103</t>
  </si>
  <si>
    <t>特別支援教育の理論と制度</t>
  </si>
  <si>
    <t>梅永　雄二</t>
  </si>
  <si>
    <t>3701005120</t>
  </si>
  <si>
    <t>生涯教育論</t>
  </si>
  <si>
    <t>秋学期・金・５時限</t>
  </si>
  <si>
    <t>松山　鮎子</t>
  </si>
  <si>
    <t>373S000001</t>
  </si>
  <si>
    <t>発達障害の理解と指導実践</t>
  </si>
  <si>
    <t>夏季集中・無・その他</t>
  </si>
  <si>
    <t>村山　光子</t>
  </si>
  <si>
    <t>373S000009</t>
  </si>
  <si>
    <t>教師が学ぶ情報リテラシー</t>
  </si>
  <si>
    <t>春学期・火・６時限</t>
  </si>
  <si>
    <t>吉田　賢史</t>
  </si>
  <si>
    <t>373S000015</t>
  </si>
  <si>
    <t>青少年の居場所と文化</t>
  </si>
  <si>
    <t>冬クォーター・木・５時限～６時限</t>
  </si>
  <si>
    <t>宮古　紀宏</t>
  </si>
  <si>
    <t>373S000019</t>
  </si>
  <si>
    <t>進路多様校の教育課題</t>
  </si>
  <si>
    <t>春クォーター・水・４時限</t>
  </si>
  <si>
    <t>池辺　直孝</t>
  </si>
  <si>
    <t>373S000030</t>
  </si>
  <si>
    <t>学校マネジメントの視点で見た学校教育研究</t>
  </si>
  <si>
    <t>秋学期・土・６時限</t>
  </si>
  <si>
    <t>酒井　徹</t>
  </si>
  <si>
    <t>373S000031</t>
  </si>
  <si>
    <t>インクルーシブ教育のシステム構築</t>
  </si>
  <si>
    <t>冬クォーター・木・３時限</t>
  </si>
  <si>
    <t>橋　あつ子</t>
  </si>
  <si>
    <t>373S000034</t>
  </si>
  <si>
    <t>私立学校の教育と経営</t>
  </si>
  <si>
    <t>簗瀬　誠</t>
  </si>
  <si>
    <t>3701000011</t>
  </si>
  <si>
    <t>文化史研究</t>
  </si>
  <si>
    <t>藤崎　衛</t>
  </si>
  <si>
    <t>3701000013</t>
  </si>
  <si>
    <t>環境論１</t>
  </si>
  <si>
    <t>宇根　寛</t>
  </si>
  <si>
    <t>3701000014</t>
  </si>
  <si>
    <t>環境論２</t>
  </si>
  <si>
    <t>須貝　俊彦</t>
  </si>
  <si>
    <t>3701000017</t>
  </si>
  <si>
    <t>情報処理理論１</t>
  </si>
  <si>
    <t>島　克幸</t>
  </si>
  <si>
    <t>3701000018</t>
  </si>
  <si>
    <t>情報処理理論２</t>
  </si>
  <si>
    <t>3701005290</t>
  </si>
  <si>
    <t>地域研究II</t>
  </si>
  <si>
    <t>冬季集中・無・その他</t>
  </si>
  <si>
    <t>加賀美　雅弘</t>
  </si>
  <si>
    <t>3701000019</t>
  </si>
  <si>
    <t>英語(Academic Reading &amp; Presentation 1)</t>
  </si>
  <si>
    <t>久野　正和</t>
  </si>
  <si>
    <t>3701000020</t>
  </si>
  <si>
    <t>英語(Academic Reading &amp; Presentation 2)</t>
  </si>
  <si>
    <t>3701000027</t>
  </si>
  <si>
    <t>中国語１</t>
  </si>
  <si>
    <t>清水　賢一郎</t>
  </si>
  <si>
    <t>科目名称</t>
    <rPh sb="0" eb="4">
      <t>カモクメイショウ</t>
    </rPh>
    <phoneticPr fontId="3"/>
  </si>
  <si>
    <t>列1</t>
  </si>
  <si>
    <t>列2</t>
  </si>
  <si>
    <t>入学年度</t>
    <rPh sb="0" eb="4">
      <t>ニュウガクネンド</t>
    </rPh>
    <phoneticPr fontId="3"/>
  </si>
  <si>
    <t>学部コード</t>
    <rPh sb="0" eb="2">
      <t>ガクブ</t>
    </rPh>
    <phoneticPr fontId="3"/>
  </si>
  <si>
    <t>受験番号</t>
    <rPh sb="0" eb="4">
      <t>ジュケンバンゴウ</t>
    </rPh>
    <phoneticPr fontId="3"/>
  </si>
  <si>
    <t>カナ氏名</t>
    <rPh sb="2" eb="4">
      <t>シメイ</t>
    </rPh>
    <phoneticPr fontId="3"/>
  </si>
  <si>
    <t>秋学期・木・６時限</t>
  </si>
  <si>
    <t>：各学期6単位以内の登録としていますか？（①、④をそれぞれ確認）</t>
    <rPh sb="2" eb="3">
      <t>ガク</t>
    </rPh>
    <rPh sb="29" eb="31">
      <t>カクニン</t>
    </rPh>
    <phoneticPr fontId="3"/>
  </si>
  <si>
    <t>：年間12単位以内の登録としていますか？（①＋④を確認）</t>
    <phoneticPr fontId="3"/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</si>
  <si>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</si>
  <si>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</si>
  <si>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</si>
  <si>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</si>
  <si>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</si>
  <si>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</si>
  <si>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</si>
  <si>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</si>
  <si>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</si>
  <si>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</si>
  <si>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</si>
  <si>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</si>
  <si>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</si>
  <si>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</si>
  <si>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</si>
  <si>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</si>
  <si>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</si>
  <si>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</si>
  <si>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</si>
  <si>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</si>
  <si>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</si>
  <si>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</si>
  <si>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</si>
  <si>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371C220042</t>
  </si>
  <si>
    <t>英文学特論III-1(詩と散文）</t>
  </si>
  <si>
    <t>虹林　慶</t>
  </si>
  <si>
    <t>371C220043</t>
  </si>
  <si>
    <t>英文学特論III-2（詩と散文）</t>
  </si>
  <si>
    <t>「留学」の在留資格あり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</si>
</sst>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u/>
      <sz val="11"/>
      <color rgb="FFFF0000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9"/>
      <color rgb="FFFF0066"/>
      <name val="UD デジタル 教科書体 NP-R"/>
      <family val="1"/>
      <charset val="128"/>
    </font>
    <font>
      <u/>
      <sz val="11"/>
      <color theme="1"/>
      <name val="UD デジタル 教科書体 NP-R"/>
      <family val="1"/>
      <charset val="128"/>
    </font>
    <font>
      <u/>
      <sz val="10"/>
      <color theme="1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1"/>
      <color rgb="FFFFC000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1"/>
      <color rgb="FFFF0066"/>
      <name val="UD デジタル 教科書体 NP-R"/>
      <family val="1"/>
      <charset val="128"/>
    </font>
    <font>
      <sz val="11"/>
      <color rgb="FF00B0F0"/>
      <name val="UD デジタル 教科書体 NP-R"/>
      <family val="1"/>
      <charset val="128"/>
    </font>
    <font>
      <sz val="11"/>
      <color rgb="FF00B050"/>
      <name val="UD デジタル 教科書体 NP-R"/>
      <family val="1"/>
      <charset val="128"/>
    </font>
    <font>
      <u/>
      <sz val="14"/>
      <color rgb="FF00B050"/>
      <name val="UD デジタル 教科書体 NP-R"/>
      <family val="1"/>
      <charset val="128"/>
    </font>
    <font>
      <u/>
      <sz val="9"/>
      <color theme="1"/>
      <name val="UD デジタル 教科書体 NP-R"/>
      <family val="1"/>
      <charset val="128"/>
    </font>
    <font>
      <sz val="14"/>
      <color theme="0"/>
      <name val="UD デジタル 教科書体 NP-R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155">
    <xf numFmtId="0" fontId="0" fillId="0" borderId="0" xfId="0">
      <alignment vertical="center"/>
    </xf>
    <xf numFmtId="0" fontId="8" fillId="0" borderId="3" xfId="4" applyFont="1" applyBorder="1" applyAlignment="1">
      <alignment horizontal="center" vertical="center" shrinkToFit="1"/>
    </xf>
    <xf numFmtId="0" fontId="8" fillId="0" borderId="3" xfId="4" applyFont="1" applyBorder="1" applyAlignment="1">
      <alignment vertical="center" shrinkToFit="1"/>
    </xf>
    <xf numFmtId="0" fontId="8" fillId="0" borderId="3" xfId="4" applyFont="1" applyBorder="1" applyAlignment="1">
      <alignment vertical="center" wrapText="1" shrinkToFit="1"/>
    </xf>
    <xf numFmtId="0" fontId="7" fillId="0" borderId="3" xfId="4" applyFont="1" applyBorder="1" applyAlignment="1">
      <alignment vertical="center" wrapText="1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8" fillId="0" borderId="18" xfId="4" applyFont="1" applyBorder="1" applyAlignment="1">
      <alignment horizontal="center" vertical="center" shrinkToFit="1"/>
    </xf>
    <xf numFmtId="0" fontId="8" fillId="0" borderId="25" xfId="4" applyFont="1" applyBorder="1" applyAlignment="1">
      <alignment horizontal="center" vertical="center" shrinkToFit="1"/>
    </xf>
    <xf numFmtId="0" fontId="7" fillId="0" borderId="25" xfId="4" applyFont="1" applyBorder="1" applyAlignment="1">
      <alignment horizontal="center" vertical="center" shrinkToFit="1"/>
    </xf>
    <xf numFmtId="0" fontId="6" fillId="5" borderId="40" xfId="2" applyFont="1" applyFill="1" applyBorder="1" applyAlignment="1">
      <alignment horizontal="center" vertical="center" shrinkToFit="1"/>
    </xf>
    <xf numFmtId="0" fontId="6" fillId="5" borderId="41" xfId="2" applyFont="1" applyFill="1" applyBorder="1" applyAlignment="1">
      <alignment horizontal="center" vertical="center" shrinkToFit="1"/>
    </xf>
    <xf numFmtId="0" fontId="6" fillId="5" borderId="41" xfId="2" applyFont="1" applyFill="1" applyBorder="1" applyAlignment="1">
      <alignment horizontal="center" vertical="center"/>
    </xf>
    <xf numFmtId="0" fontId="7" fillId="5" borderId="41" xfId="3" applyFont="1" applyFill="1" applyBorder="1" applyAlignment="1">
      <alignment horizontal="center" vertical="center" shrinkToFit="1"/>
    </xf>
    <xf numFmtId="0" fontId="6" fillId="5" borderId="12" xfId="2" applyFont="1" applyFill="1" applyBorder="1" applyAlignment="1">
      <alignment horizontal="center" vertical="center"/>
    </xf>
    <xf numFmtId="0" fontId="7" fillId="5" borderId="12" xfId="3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1" applyFont="1" applyFill="1">
      <alignment vertical="center"/>
    </xf>
    <xf numFmtId="0" fontId="11" fillId="2" borderId="46" xfId="1" applyFont="1" applyFill="1" applyBorder="1" applyAlignment="1">
      <alignment vertical="top"/>
    </xf>
    <xf numFmtId="0" fontId="11" fillId="2" borderId="44" xfId="1" applyFont="1" applyFill="1" applyBorder="1" applyAlignment="1">
      <alignment vertical="top"/>
    </xf>
    <xf numFmtId="0" fontId="11" fillId="2" borderId="45" xfId="1" applyFont="1" applyFill="1" applyBorder="1" applyAlignment="1">
      <alignment vertical="top"/>
    </xf>
    <xf numFmtId="0" fontId="12" fillId="2" borderId="46" xfId="1" applyFont="1" applyFill="1" applyBorder="1" applyAlignment="1">
      <alignment vertical="top"/>
    </xf>
    <xf numFmtId="0" fontId="10" fillId="2" borderId="2" xfId="1" applyFont="1" applyFill="1" applyBorder="1">
      <alignment vertical="center"/>
    </xf>
    <xf numFmtId="0" fontId="10" fillId="2" borderId="14" xfId="1" applyFont="1" applyFill="1" applyBorder="1">
      <alignment vertical="center"/>
    </xf>
    <xf numFmtId="0" fontId="10" fillId="2" borderId="15" xfId="1" applyFont="1" applyFill="1" applyBorder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shrinkToFit="1"/>
    </xf>
    <xf numFmtId="0" fontId="10" fillId="7" borderId="3" xfId="1" applyFont="1" applyFill="1" applyBorder="1" applyAlignment="1">
      <alignment horizontal="center" vertical="center" shrinkToFit="1"/>
    </xf>
    <xf numFmtId="0" fontId="10" fillId="7" borderId="4" xfId="1" applyFont="1" applyFill="1" applyBorder="1" applyAlignment="1">
      <alignment horizontal="center" vertical="center" shrinkToFit="1"/>
    </xf>
    <xf numFmtId="0" fontId="10" fillId="4" borderId="5" xfId="1" applyFont="1" applyFill="1" applyBorder="1" applyAlignment="1">
      <alignment horizontal="center" vertical="center" shrinkToFit="1"/>
    </xf>
    <xf numFmtId="0" fontId="10" fillId="6" borderId="5" xfId="1" applyFont="1" applyFill="1" applyBorder="1" applyAlignment="1">
      <alignment horizontal="center" vertical="center" shrinkToFit="1"/>
    </xf>
    <xf numFmtId="0" fontId="10" fillId="7" borderId="8" xfId="1" applyFont="1" applyFill="1" applyBorder="1" applyAlignment="1">
      <alignment horizontal="center" vertical="center" shrinkToFit="1"/>
    </xf>
    <xf numFmtId="0" fontId="10" fillId="6" borderId="3" xfId="1" applyFont="1" applyFill="1" applyBorder="1" applyAlignment="1">
      <alignment horizontal="center" vertical="center" shrinkToFit="1"/>
    </xf>
    <xf numFmtId="0" fontId="15" fillId="2" borderId="0" xfId="1" applyFont="1" applyFill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5" fillId="3" borderId="0" xfId="0" applyFont="1" applyFill="1">
      <alignment vertical="center"/>
    </xf>
    <xf numFmtId="0" fontId="15" fillId="3" borderId="0" xfId="1" applyFont="1" applyFill="1">
      <alignment vertical="center"/>
    </xf>
    <xf numFmtId="0" fontId="10" fillId="3" borderId="0" xfId="1" applyFont="1" applyFill="1">
      <alignment vertical="center"/>
    </xf>
    <xf numFmtId="0" fontId="10" fillId="3" borderId="0" xfId="0" applyFont="1" applyFill="1">
      <alignment vertical="center"/>
    </xf>
    <xf numFmtId="0" fontId="13" fillId="3" borderId="0" xfId="1" applyFont="1" applyFill="1" applyAlignment="1">
      <alignment horizontal="right" vertical="center"/>
    </xf>
    <xf numFmtId="0" fontId="13" fillId="3" borderId="0" xfId="0" applyFont="1" applyFill="1">
      <alignment vertical="center"/>
    </xf>
    <xf numFmtId="0" fontId="13" fillId="3" borderId="0" xfId="1" applyFont="1" applyFill="1">
      <alignment vertical="center"/>
    </xf>
    <xf numFmtId="0" fontId="13" fillId="3" borderId="0" xfId="1" applyFont="1" applyFill="1" applyAlignment="1">
      <alignment vertical="center" shrinkToFit="1"/>
    </xf>
    <xf numFmtId="0" fontId="13" fillId="3" borderId="0" xfId="0" applyFont="1" applyFill="1" applyAlignment="1">
      <alignment vertical="center" shrinkToFit="1"/>
    </xf>
    <xf numFmtId="0" fontId="17" fillId="3" borderId="0" xfId="1" applyFont="1" applyFill="1" applyAlignment="1">
      <alignment horizontal="left" vertical="center"/>
    </xf>
    <xf numFmtId="0" fontId="18" fillId="3" borderId="0" xfId="1" applyFont="1" applyFill="1" applyAlignment="1">
      <alignment horizontal="left" vertical="center"/>
    </xf>
    <xf numFmtId="0" fontId="19" fillId="3" borderId="0" xfId="1" applyFont="1" applyFill="1">
      <alignment vertical="center"/>
    </xf>
    <xf numFmtId="0" fontId="20" fillId="3" borderId="0" xfId="1" applyFont="1" applyFill="1" applyAlignment="1"/>
    <xf numFmtId="0" fontId="23" fillId="2" borderId="0" xfId="1" applyFont="1" applyFill="1">
      <alignment vertical="center"/>
    </xf>
    <xf numFmtId="0" fontId="25" fillId="2" borderId="36" xfId="1" applyFont="1" applyFill="1" applyBorder="1" applyAlignment="1">
      <alignment horizontal="left" vertical="center" shrinkToFit="1"/>
    </xf>
    <xf numFmtId="0" fontId="10" fillId="2" borderId="21" xfId="1" applyFont="1" applyFill="1" applyBorder="1" applyAlignment="1">
      <alignment horizontal="left" vertical="center"/>
    </xf>
    <xf numFmtId="0" fontId="10" fillId="2" borderId="21" xfId="1" applyFont="1" applyFill="1" applyBorder="1" applyAlignment="1">
      <alignment horizontal="right" vertical="center"/>
    </xf>
    <xf numFmtId="0" fontId="26" fillId="2" borderId="21" xfId="1" applyFont="1" applyFill="1" applyBorder="1" applyAlignment="1">
      <alignment horizontal="right" vertical="center"/>
    </xf>
    <xf numFmtId="0" fontId="10" fillId="2" borderId="22" xfId="1" applyFont="1" applyFill="1" applyBorder="1" applyAlignment="1">
      <alignment horizontal="left" vertical="center"/>
    </xf>
    <xf numFmtId="0" fontId="10" fillId="2" borderId="31" xfId="1" applyFont="1" applyFill="1" applyBorder="1" applyAlignment="1">
      <alignment horizontal="right" vertical="center"/>
    </xf>
    <xf numFmtId="0" fontId="21" fillId="4" borderId="0" xfId="1" applyFont="1" applyFill="1" applyAlignment="1">
      <alignment horizontal="right" vertical="center"/>
    </xf>
    <xf numFmtId="0" fontId="21" fillId="2" borderId="31" xfId="1" applyFont="1" applyFill="1" applyBorder="1" applyAlignment="1">
      <alignment horizontal="left" vertical="center"/>
    </xf>
    <xf numFmtId="0" fontId="21" fillId="2" borderId="0" xfId="1" applyFont="1" applyFill="1" applyAlignment="1">
      <alignment horizontal="left" vertical="center"/>
    </xf>
    <xf numFmtId="0" fontId="21" fillId="2" borderId="34" xfId="1" applyFont="1" applyFill="1" applyBorder="1" applyAlignment="1">
      <alignment horizontal="left" vertical="center"/>
    </xf>
    <xf numFmtId="0" fontId="10" fillId="2" borderId="25" xfId="1" applyFont="1" applyFill="1" applyBorder="1" applyAlignment="1">
      <alignment horizontal="left" vertical="center"/>
    </xf>
    <xf numFmtId="0" fontId="10" fillId="2" borderId="35" xfId="1" applyFont="1" applyFill="1" applyBorder="1" applyAlignment="1">
      <alignment horizontal="right" vertical="center"/>
    </xf>
    <xf numFmtId="0" fontId="27" fillId="2" borderId="21" xfId="1" applyFont="1" applyFill="1" applyBorder="1" applyAlignment="1">
      <alignment horizontal="right" vertical="center"/>
    </xf>
    <xf numFmtId="0" fontId="10" fillId="2" borderId="32" xfId="1" applyFont="1" applyFill="1" applyBorder="1" applyAlignment="1">
      <alignment horizontal="left" vertical="center"/>
    </xf>
    <xf numFmtId="0" fontId="10" fillId="2" borderId="24" xfId="1" applyFont="1" applyFill="1" applyBorder="1" applyAlignment="1">
      <alignment horizontal="left" vertical="center"/>
    </xf>
    <xf numFmtId="0" fontId="21" fillId="2" borderId="31" xfId="1" applyFont="1" applyFill="1" applyBorder="1" applyAlignment="1">
      <alignment horizontal="right" vertical="center"/>
    </xf>
    <xf numFmtId="0" fontId="10" fillId="2" borderId="37" xfId="1" applyFont="1" applyFill="1" applyBorder="1" applyAlignment="1">
      <alignment horizontal="left" vertical="center"/>
    </xf>
    <xf numFmtId="0" fontId="10" fillId="2" borderId="17" xfId="1" applyFont="1" applyFill="1" applyBorder="1" applyAlignment="1">
      <alignment horizontal="left" vertical="center"/>
    </xf>
    <xf numFmtId="0" fontId="10" fillId="2" borderId="11" xfId="1" applyFont="1" applyFill="1" applyBorder="1" applyAlignment="1">
      <alignment horizontal="left" vertical="center"/>
    </xf>
    <xf numFmtId="0" fontId="10" fillId="2" borderId="38" xfId="1" applyFont="1" applyFill="1" applyBorder="1" applyAlignment="1">
      <alignment horizontal="right" vertical="center"/>
    </xf>
    <xf numFmtId="0" fontId="21" fillId="2" borderId="38" xfId="1" applyFont="1" applyFill="1" applyBorder="1" applyAlignment="1">
      <alignment horizontal="left" vertical="center"/>
    </xf>
    <xf numFmtId="0" fontId="27" fillId="2" borderId="38" xfId="1" applyFont="1" applyFill="1" applyBorder="1" applyAlignment="1">
      <alignment horizontal="right" vertical="center"/>
    </xf>
    <xf numFmtId="0" fontId="10" fillId="2" borderId="38" xfId="1" applyFont="1" applyFill="1" applyBorder="1" applyAlignment="1">
      <alignment horizontal="left" vertical="center"/>
    </xf>
    <xf numFmtId="0" fontId="10" fillId="2" borderId="28" xfId="1" applyFont="1" applyFill="1" applyBorder="1" applyAlignment="1">
      <alignment horizontal="left" vertical="center"/>
    </xf>
    <xf numFmtId="0" fontId="28" fillId="2" borderId="26" xfId="1" applyFont="1" applyFill="1" applyBorder="1" applyAlignment="1">
      <alignment horizontal="left" vertical="center"/>
    </xf>
    <xf numFmtId="0" fontId="10" fillId="2" borderId="27" xfId="1" applyFont="1" applyFill="1" applyBorder="1" applyAlignment="1">
      <alignment horizontal="left" vertical="center"/>
    </xf>
    <xf numFmtId="0" fontId="29" fillId="2" borderId="27" xfId="1" applyFont="1" applyFill="1" applyBorder="1" applyAlignment="1">
      <alignment horizontal="right" vertical="center" shrinkToFit="1"/>
    </xf>
    <xf numFmtId="0" fontId="10" fillId="2" borderId="29" xfId="1" applyFont="1" applyFill="1" applyBorder="1" applyAlignment="1">
      <alignment horizontal="left" vertical="center"/>
    </xf>
    <xf numFmtId="0" fontId="29" fillId="2" borderId="29" xfId="1" applyFont="1" applyFill="1" applyBorder="1" applyAlignment="1">
      <alignment horizontal="right" vertical="center" shrinkToFit="1"/>
    </xf>
    <xf numFmtId="176" fontId="29" fillId="2" borderId="29" xfId="1" applyNumberFormat="1" applyFont="1" applyFill="1" applyBorder="1" applyAlignment="1">
      <alignment horizontal="right" vertical="center" shrinkToFit="1"/>
    </xf>
    <xf numFmtId="0" fontId="10" fillId="2" borderId="39" xfId="1" applyFont="1" applyFill="1" applyBorder="1" applyAlignment="1">
      <alignment horizontal="left" vertical="center"/>
    </xf>
    <xf numFmtId="0" fontId="30" fillId="3" borderId="0" xfId="1" applyFont="1" applyFill="1">
      <alignment vertical="center"/>
    </xf>
    <xf numFmtId="0" fontId="10" fillId="3" borderId="0" xfId="1" applyFont="1" applyFill="1" applyAlignment="1">
      <alignment horizontal="left" vertical="center"/>
    </xf>
    <xf numFmtId="0" fontId="10" fillId="7" borderId="5" xfId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left" vertical="center" shrinkToFit="1"/>
    </xf>
    <xf numFmtId="0" fontId="10" fillId="2" borderId="7" xfId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 shrinkToFit="1"/>
    </xf>
    <xf numFmtId="0" fontId="32" fillId="0" borderId="3" xfId="4" applyFont="1" applyBorder="1" applyAlignment="1">
      <alignment vertical="center" shrinkToFit="1"/>
    </xf>
    <xf numFmtId="0" fontId="32" fillId="0" borderId="3" xfId="4" applyFont="1" applyBorder="1" applyAlignment="1">
      <alignment horizontal="center" vertical="center" shrinkToFit="1"/>
    </xf>
    <xf numFmtId="0" fontId="32" fillId="0" borderId="25" xfId="4" applyFont="1" applyBorder="1" applyAlignment="1">
      <alignment horizontal="center" vertical="center" shrinkToFit="1"/>
    </xf>
    <xf numFmtId="0" fontId="8" fillId="0" borderId="18" xfId="4" applyFont="1" applyFill="1" applyBorder="1" applyAlignment="1">
      <alignment horizontal="center" vertical="center" shrinkToFit="1"/>
    </xf>
    <xf numFmtId="0" fontId="7" fillId="0" borderId="3" xfId="4" applyFont="1" applyFill="1" applyBorder="1" applyAlignment="1">
      <alignment vertical="center" wrapText="1" shrinkToFit="1"/>
    </xf>
    <xf numFmtId="0" fontId="7" fillId="0" borderId="3" xfId="4" applyFont="1" applyFill="1" applyBorder="1" applyAlignment="1">
      <alignment horizontal="center" vertical="center" shrinkToFit="1"/>
    </xf>
    <xf numFmtId="0" fontId="7" fillId="0" borderId="25" xfId="4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16" xfId="4" applyFont="1" applyFill="1" applyBorder="1" applyAlignment="1">
      <alignment horizontal="center" vertical="center" shrinkToFit="1"/>
    </xf>
    <xf numFmtId="0" fontId="7" fillId="0" borderId="6" xfId="4" applyFont="1" applyFill="1" applyBorder="1" applyAlignment="1">
      <alignment vertical="center" wrapText="1" shrinkToFit="1"/>
    </xf>
    <xf numFmtId="0" fontId="7" fillId="0" borderId="6" xfId="4" applyFont="1" applyFill="1" applyBorder="1" applyAlignment="1">
      <alignment horizontal="center" vertical="center" shrinkToFit="1"/>
    </xf>
    <xf numFmtId="0" fontId="7" fillId="0" borderId="14" xfId="4" applyFont="1" applyFill="1" applyBorder="1" applyAlignment="1">
      <alignment horizontal="center" vertical="center" shrinkToFit="1"/>
    </xf>
    <xf numFmtId="0" fontId="13" fillId="3" borderId="0" xfId="1" applyFont="1" applyFill="1" applyAlignment="1">
      <alignment horizontal="left" vertical="center" shrinkToFit="1"/>
    </xf>
    <xf numFmtId="0" fontId="16" fillId="2" borderId="0" xfId="1" applyFont="1" applyFill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0" fillId="0" borderId="14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12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 wrapText="1"/>
    </xf>
    <xf numFmtId="0" fontId="10" fillId="0" borderId="1" xfId="1" applyFont="1" applyBorder="1" applyAlignment="1">
      <alignment horizontal="center" vertical="center" textRotation="255" wrapText="1"/>
    </xf>
    <xf numFmtId="0" fontId="10" fillId="0" borderId="20" xfId="1" applyFont="1" applyBorder="1" applyAlignment="1">
      <alignment horizontal="center" vertical="center" textRotation="255" wrapText="1"/>
    </xf>
    <xf numFmtId="0" fontId="10" fillId="7" borderId="30" xfId="1" applyFont="1" applyFill="1" applyBorder="1" applyAlignment="1">
      <alignment horizontal="center" vertical="center" shrinkToFit="1"/>
    </xf>
    <xf numFmtId="0" fontId="10" fillId="7" borderId="31" xfId="1" applyFont="1" applyFill="1" applyBorder="1" applyAlignment="1">
      <alignment horizontal="center" vertical="center" shrinkToFit="1"/>
    </xf>
    <xf numFmtId="0" fontId="10" fillId="7" borderId="23" xfId="1" applyFont="1" applyFill="1" applyBorder="1" applyAlignment="1">
      <alignment horizontal="center" vertical="center" shrinkToFit="1"/>
    </xf>
    <xf numFmtId="0" fontId="10" fillId="7" borderId="5" xfId="1" applyFont="1" applyFill="1" applyBorder="1" applyAlignment="1">
      <alignment horizontal="center" vertical="center" shrinkToFit="1"/>
    </xf>
    <xf numFmtId="0" fontId="10" fillId="7" borderId="25" xfId="1" applyFont="1" applyFill="1" applyBorder="1" applyAlignment="1">
      <alignment horizontal="center" vertical="center" shrinkToFit="1"/>
    </xf>
    <xf numFmtId="0" fontId="10" fillId="7" borderId="33" xfId="1" applyFont="1" applyFill="1" applyBorder="1" applyAlignment="1">
      <alignment horizontal="center" vertical="center" shrinkToFit="1"/>
    </xf>
    <xf numFmtId="0" fontId="10" fillId="7" borderId="18" xfId="1" applyFont="1" applyFill="1" applyBorder="1" applyAlignment="1">
      <alignment horizontal="center" vertical="center" shrinkToFit="1"/>
    </xf>
    <xf numFmtId="0" fontId="21" fillId="2" borderId="30" xfId="1" applyFont="1" applyFill="1" applyBorder="1" applyAlignment="1">
      <alignment horizontal="center" vertical="center" shrinkToFit="1"/>
    </xf>
    <xf numFmtId="0" fontId="21" fillId="2" borderId="31" xfId="1" applyFont="1" applyFill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textRotation="255"/>
    </xf>
    <xf numFmtId="0" fontId="10" fillId="0" borderId="17" xfId="1" applyFont="1" applyBorder="1" applyAlignment="1">
      <alignment horizontal="center" vertical="center" textRotation="255"/>
    </xf>
    <xf numFmtId="0" fontId="10" fillId="2" borderId="30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31" fillId="0" borderId="42" xfId="1" applyFont="1" applyBorder="1" applyAlignment="1">
      <alignment horizontal="center" vertical="top"/>
    </xf>
    <xf numFmtId="0" fontId="31" fillId="0" borderId="43" xfId="1" applyFont="1" applyBorder="1" applyAlignment="1">
      <alignment horizontal="center" vertical="top"/>
    </xf>
    <xf numFmtId="0" fontId="10" fillId="4" borderId="0" xfId="1" applyFont="1" applyFill="1" applyAlignment="1">
      <alignment horizontal="right" vertical="center"/>
    </xf>
    <xf numFmtId="0" fontId="10" fillId="4" borderId="0" xfId="1" applyFont="1" applyFill="1" applyAlignment="1">
      <alignment horizontal="center" vertical="center" shrinkToFit="1"/>
    </xf>
    <xf numFmtId="0" fontId="10" fillId="4" borderId="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4" borderId="0" xfId="1" applyFont="1" applyFill="1" applyAlignment="1">
      <alignment horizontal="right" vertical="center" shrinkToFit="1"/>
    </xf>
    <xf numFmtId="0" fontId="10" fillId="0" borderId="0" xfId="1" applyFont="1" applyAlignment="1">
      <alignment horizontal="center" vertical="center" shrinkToFit="1"/>
    </xf>
    <xf numFmtId="0" fontId="19" fillId="2" borderId="6" xfId="1" applyFont="1" applyFill="1" applyBorder="1" applyAlignment="1">
      <alignment horizontal="left" vertical="center" wrapText="1"/>
    </xf>
    <xf numFmtId="0" fontId="19" fillId="2" borderId="47" xfId="1" applyFont="1" applyFill="1" applyBorder="1" applyAlignment="1">
      <alignment horizontal="left" vertical="center" wrapText="1"/>
    </xf>
    <xf numFmtId="0" fontId="13" fillId="2" borderId="14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/>
    </xf>
    <xf numFmtId="0" fontId="10" fillId="2" borderId="16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35" xfId="1" applyFont="1" applyFill="1" applyBorder="1" applyAlignment="1">
      <alignment horizontal="left" vertical="center"/>
    </xf>
    <xf numFmtId="0" fontId="10" fillId="2" borderId="36" xfId="1" applyFont="1" applyFill="1" applyBorder="1" applyAlignment="1">
      <alignment horizontal="left" vertical="center"/>
    </xf>
    <xf numFmtId="0" fontId="24" fillId="4" borderId="11" xfId="1" applyFont="1" applyFill="1" applyBorder="1" applyAlignment="1">
      <alignment horizontal="right" vertical="center" shrinkToFit="1"/>
    </xf>
    <xf numFmtId="0" fontId="24" fillId="4" borderId="0" xfId="1" applyFont="1" applyFill="1" applyAlignment="1">
      <alignment horizontal="right" vertical="center" shrinkToFit="1"/>
    </xf>
    <xf numFmtId="0" fontId="33" fillId="0" borderId="18" xfId="4" applyFont="1" applyBorder="1" applyAlignment="1">
      <alignment horizontal="center" vertical="center" shrinkToFit="1"/>
    </xf>
    <xf numFmtId="0" fontId="34" fillId="0" borderId="3" xfId="4" applyFont="1" applyBorder="1" applyAlignment="1">
      <alignment vertical="center" wrapText="1" shrinkToFit="1"/>
    </xf>
    <xf numFmtId="0" fontId="34" fillId="0" borderId="3" xfId="4" applyFont="1" applyBorder="1" applyAlignment="1">
      <alignment horizontal="center" vertical="center" shrinkToFit="1"/>
    </xf>
    <xf numFmtId="0" fontId="33" fillId="0" borderId="25" xfId="4" applyFont="1" applyBorder="1" applyAlignment="1">
      <alignment horizontal="center" vertical="center" shrinkToFit="1"/>
    </xf>
    <xf numFmtId="0" fontId="34" fillId="0" borderId="25" xfId="4" applyFont="1" applyBorder="1" applyAlignment="1">
      <alignment horizontal="center" vertical="center" shrinkToFit="1"/>
    </xf>
  </cellXfs>
  <cellStyles count="5">
    <cellStyle name="標準" xfId="0" builtinId="0"/>
    <cellStyle name="標準 2" xfId="1" xr:uid="{00000000-0005-0000-0000-000001000000}"/>
    <cellStyle name="標準_Sheet1" xfId="2" xr:uid="{7F7D50D2-1BF9-48AB-B39B-771765A6F173}"/>
    <cellStyle name="標準_作業用" xfId="4" xr:uid="{04965705-BF4A-44D8-8DFE-57BF5E9D422F}"/>
    <cellStyle name="標準_作業用_1" xfId="3" xr:uid="{24299D93-FC78-474A-B676-25B87603BFDA}"/>
  </cellStyles>
  <dxfs count="19">
    <dxf>
      <font>
        <color auto="1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solid">
          <fgColor indexed="0"/>
          <bgColor indexed="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CC"/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37</xdr:row>
          <xdr:rowOff>165100</xdr:rowOff>
        </xdr:from>
        <xdr:to>
          <xdr:col>11</xdr:col>
          <xdr:colOff>495300</xdr:colOff>
          <xdr:row>39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39</xdr:row>
          <xdr:rowOff>0</xdr:rowOff>
        </xdr:from>
        <xdr:to>
          <xdr:col>11</xdr:col>
          <xdr:colOff>495300</xdr:colOff>
          <xdr:row>40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40</xdr:row>
          <xdr:rowOff>0</xdr:rowOff>
        </xdr:from>
        <xdr:to>
          <xdr:col>11</xdr:col>
          <xdr:colOff>495300</xdr:colOff>
          <xdr:row>41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C83C3D-0691-43E0-9653-F449BDAAEE47}" name="テーブル1" displayName="テーブル1" ref="A1:H124" totalsRowShown="0" headerRowDxfId="18" dataDxfId="16" headerRowBorderDxfId="17" tableBorderDxfId="15" totalsRowBorderDxfId="14">
  <autoFilter ref="A1:H124" xr:uid="{C0C83C3D-0691-43E0-9653-F449BDAAEE47}"/>
  <tableColumns count="8">
    <tableColumn id="1" xr3:uid="{53FAA422-DA64-4913-A32D-8721960F5AB9}" name="番号" dataDxfId="13">
      <calculatedColumnFormula>ROW(A2)-1</calculatedColumnFormula>
    </tableColumn>
    <tableColumn id="7" xr3:uid="{E7D9E7C8-0E54-482C-BBCA-ED652ECE8801}" name="科目キー" dataDxfId="12"/>
    <tableColumn id="9" xr3:uid="{C82B1DA4-7ECC-464F-B93D-3C45478088CD}" name="科目クラスコード" dataDxfId="11"/>
    <tableColumn id="2" xr3:uid="{407682E2-F822-439F-96E1-F17D173E145D}" name="科目名" dataDxfId="10"/>
    <tableColumn id="3" xr3:uid="{B8CBFB7E-A91A-411D-B1C0-86613B378DBC}" name="単位" dataDxfId="9"/>
    <tableColumn id="5" xr3:uid="{4A8827F7-D063-4099-B602-A93271F0E345}" name="時間割" dataDxfId="8"/>
    <tableColumn id="8" xr3:uid="{3076CFD1-589C-4AC6-BE6E-113ED14825B0}" name="時間数" dataDxfId="7"/>
    <tableColumn id="6" xr3:uid="{B8B95340-6D94-46FB-9667-18213ED251E7}" name="担当者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282E8A-FC38-4EEB-918D-DCB250BF708F}" name="テーブル3" displayName="テーブル3" ref="A1:J7" totalsRowShown="0">
  <autoFilter ref="A1:J7" xr:uid="{A2282E8A-FC38-4EEB-918D-DCB250BF708F}"/>
  <tableColumns count="10">
    <tableColumn id="1" xr3:uid="{4EC0DF43-C9F6-4546-BB4F-43E83126EA73}" name="学期"/>
    <tableColumn id="2" xr3:uid="{CD029F2E-721F-4A3F-9FFC-FFA10CDEC95B}" name="科目名称" dataDxfId="5">
      <calculatedColumnFormula>#REF!</calculatedColumnFormula>
    </tableColumn>
    <tableColumn id="3" xr3:uid="{706959AA-DDE3-49F7-A3D1-A3608A6A9E71}" name="列1"/>
    <tableColumn id="4" xr3:uid="{0C86122D-1984-4DB1-84B7-9062A82A3A2A}" name="列2"/>
    <tableColumn id="5" xr3:uid="{1D901FBF-6D43-496F-842A-9E91090D4D9F}" name="科目キー"/>
    <tableColumn id="6" xr3:uid="{8F84517A-5F49-4ECD-9526-855F74937DF1}" name="科目クラスコード"/>
    <tableColumn id="7" xr3:uid="{E3240B70-B020-4702-AB42-B585A10C2611}" name="入学年度">
      <calculatedColumnFormula>#REF!</calculatedColumnFormula>
    </tableColumn>
    <tableColumn id="8" xr3:uid="{C60E460A-4940-4CA1-BA7D-7A2CDDB02BF2}" name="学部コード"/>
    <tableColumn id="9" xr3:uid="{1669FE17-008B-4674-98F2-A6621C346273}" name="受験番号">
      <calculatedColumnFormula>#REF!</calculatedColumnFormula>
    </tableColumn>
    <tableColumn id="10" xr3:uid="{E4DC7E2C-7064-438C-9C40-A647F2073F73}" name="カナ氏名">
      <calculatedColumnFormula>#REF!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C526-75A8-4A36-86C5-E9472685C9BC}">
  <sheetPr>
    <pageSetUpPr fitToPage="1"/>
  </sheetPr>
  <dimension ref="A1:M44"/>
  <sheetViews>
    <sheetView showGridLines="0" tabSelected="1" view="pageBreakPreview" zoomScaleNormal="100" zoomScaleSheetLayoutView="100" workbookViewId="0">
      <selection sqref="A1:L1"/>
    </sheetView>
  </sheetViews>
  <sheetFormatPr defaultColWidth="8.7265625" defaultRowHeight="14.5" x14ac:dyDescent="0.2"/>
  <cols>
    <col min="1" max="1" width="5" style="18" customWidth="1"/>
    <col min="2" max="2" width="8.54296875" style="18" customWidth="1"/>
    <col min="3" max="4" width="9" style="18" customWidth="1"/>
    <col min="5" max="5" width="17.453125" style="18" customWidth="1"/>
    <col min="6" max="6" width="9" style="18" customWidth="1"/>
    <col min="7" max="7" width="27.26953125" style="18" customWidth="1"/>
    <col min="8" max="9" width="9" style="18" customWidth="1"/>
    <col min="10" max="10" width="11" style="18" customWidth="1"/>
    <col min="11" max="11" width="9" style="18" customWidth="1"/>
    <col min="12" max="12" width="9.81640625" style="18" customWidth="1"/>
    <col min="13" max="18" width="8.7265625" style="18"/>
    <col min="19" max="19" width="8.81640625" style="18" customWidth="1"/>
    <col min="20" max="16384" width="8.7265625" style="18"/>
  </cols>
  <sheetData>
    <row r="1" spans="1:13" ht="29.25" customHeight="1" thickBot="1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7"/>
    </row>
    <row r="2" spans="1:13" x14ac:dyDescent="0.2">
      <c r="A2" s="131"/>
      <c r="B2" s="131"/>
      <c r="C2" s="19"/>
      <c r="D2" s="19"/>
      <c r="E2" s="19"/>
      <c r="F2" s="19"/>
      <c r="G2" s="19"/>
      <c r="H2" s="19"/>
      <c r="I2" s="19"/>
      <c r="J2" s="20"/>
      <c r="K2" s="21" t="s">
        <v>1</v>
      </c>
      <c r="L2" s="22"/>
      <c r="M2" s="17"/>
    </row>
    <row r="3" spans="1:13" ht="25.5" customHeight="1" thickBot="1" x14ac:dyDescent="0.25">
      <c r="A3" s="91"/>
      <c r="B3" s="91"/>
      <c r="C3" s="19"/>
      <c r="D3" s="19"/>
      <c r="E3" s="19"/>
      <c r="F3" s="19"/>
      <c r="G3" s="19"/>
      <c r="H3" s="19"/>
      <c r="I3" s="19"/>
      <c r="J3" s="23"/>
      <c r="K3" s="132" t="str" cm="1">
        <f t="array" aca="1" ref="K3" ca="1">LEFT((MID(CELL("filename"),SEARCH("[",CELL("filename"))+1, SEARCH("]",CELL("filename"))-SEARCH("[",CELL("filename"))-1)),5)</f>
        <v>20250</v>
      </c>
      <c r="L3" s="133"/>
      <c r="M3" s="17"/>
    </row>
    <row r="4" spans="1:13" ht="20.25" customHeight="1" x14ac:dyDescent="0.2">
      <c r="A4" s="56"/>
      <c r="B4" s="56"/>
      <c r="C4" s="56"/>
      <c r="D4" s="56"/>
      <c r="E4" s="56">
        <v>2025</v>
      </c>
      <c r="F4" s="56" t="s">
        <v>2</v>
      </c>
      <c r="G4" s="56" t="s">
        <v>3</v>
      </c>
      <c r="H4" s="56"/>
      <c r="I4" s="56"/>
      <c r="J4" s="56"/>
      <c r="K4" s="56"/>
      <c r="L4" s="56"/>
      <c r="M4" s="17"/>
    </row>
    <row r="5" spans="1:13" x14ac:dyDescent="0.2">
      <c r="A5" s="19"/>
      <c r="B5" s="19"/>
      <c r="C5" s="19"/>
      <c r="D5" s="19"/>
      <c r="E5" s="19"/>
      <c r="F5" s="19"/>
      <c r="G5" s="19"/>
      <c r="H5" s="19"/>
      <c r="I5" s="19"/>
      <c r="J5" s="134" t="s">
        <v>4</v>
      </c>
      <c r="K5" s="134"/>
      <c r="L5" s="134"/>
      <c r="M5" s="17" t="s">
        <v>5</v>
      </c>
    </row>
    <row r="6" spans="1:13" x14ac:dyDescent="0.2">
      <c r="A6" s="19" t="s">
        <v>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7"/>
    </row>
    <row r="7" spans="1:13" x14ac:dyDescent="0.2">
      <c r="A7" s="19"/>
      <c r="B7" s="19"/>
      <c r="C7" s="19"/>
      <c r="D7" s="19"/>
      <c r="E7" s="19"/>
      <c r="F7" s="19"/>
      <c r="G7" s="19"/>
      <c r="H7" s="19"/>
      <c r="I7" s="19" t="s">
        <v>7</v>
      </c>
      <c r="J7" s="135"/>
      <c r="K7" s="135"/>
      <c r="L7" s="135"/>
      <c r="M7" s="17"/>
    </row>
    <row r="8" spans="1:13" x14ac:dyDescent="0.2">
      <c r="A8" s="19"/>
      <c r="B8" s="19"/>
      <c r="C8" s="19"/>
      <c r="D8" s="19"/>
      <c r="E8" s="19"/>
      <c r="F8" s="19"/>
      <c r="G8" s="19"/>
      <c r="H8" s="19"/>
      <c r="I8" s="24"/>
      <c r="J8" s="136"/>
      <c r="K8" s="136"/>
      <c r="L8" s="136"/>
      <c r="M8" s="17"/>
    </row>
    <row r="9" spans="1:13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7"/>
    </row>
    <row r="10" spans="1:13" x14ac:dyDescent="0.2">
      <c r="A10" s="19"/>
      <c r="B10" s="19"/>
      <c r="C10" s="19"/>
      <c r="D10" s="19"/>
      <c r="E10" s="19"/>
      <c r="F10" s="19"/>
      <c r="G10" s="19"/>
      <c r="H10" s="19"/>
      <c r="I10" s="137" t="s">
        <v>8</v>
      </c>
      <c r="J10" s="137"/>
      <c r="K10" s="138" t="s">
        <v>402</v>
      </c>
      <c r="L10" s="138"/>
      <c r="M10" s="17" t="s">
        <v>9</v>
      </c>
    </row>
    <row r="11" spans="1:13" x14ac:dyDescent="0.2">
      <c r="A11" s="19"/>
      <c r="B11" s="19"/>
      <c r="C11" s="19"/>
      <c r="D11" s="19"/>
      <c r="E11" s="19"/>
      <c r="F11" s="19"/>
      <c r="G11" s="19"/>
      <c r="H11" s="19"/>
      <c r="I11" s="139" t="s">
        <v>10</v>
      </c>
      <c r="J11" s="139"/>
      <c r="K11" s="138" t="s">
        <v>11</v>
      </c>
      <c r="L11" s="138"/>
      <c r="M11" s="17" t="s">
        <v>5</v>
      </c>
    </row>
    <row r="12" spans="1:13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7"/>
    </row>
    <row r="13" spans="1:13" ht="18" customHeight="1" x14ac:dyDescent="0.2">
      <c r="A13" s="19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7"/>
    </row>
    <row r="14" spans="1:13" ht="28.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7"/>
    </row>
    <row r="15" spans="1:13" x14ac:dyDescent="0.2">
      <c r="A15" s="25" t="s">
        <v>13</v>
      </c>
      <c r="B15" s="19"/>
      <c r="C15" s="19"/>
      <c r="D15" s="19"/>
      <c r="E15" s="19"/>
      <c r="F15" s="26"/>
      <c r="G15" s="140" t="s">
        <v>14</v>
      </c>
      <c r="H15" s="142"/>
      <c r="I15" s="143"/>
      <c r="J15" s="143"/>
      <c r="K15" s="143"/>
      <c r="L15" s="144"/>
      <c r="M15" s="17"/>
    </row>
    <row r="16" spans="1:13" ht="24.75" customHeight="1" thickBot="1" x14ac:dyDescent="0.25">
      <c r="A16" s="148" t="s">
        <v>15</v>
      </c>
      <c r="B16" s="149"/>
      <c r="C16" s="149"/>
      <c r="D16" s="149"/>
      <c r="E16" s="149"/>
      <c r="F16" s="57" t="s">
        <v>16</v>
      </c>
      <c r="G16" s="141"/>
      <c r="H16" s="145"/>
      <c r="I16" s="146"/>
      <c r="J16" s="146"/>
      <c r="K16" s="146"/>
      <c r="L16" s="147"/>
      <c r="M16" s="17" t="s">
        <v>17</v>
      </c>
    </row>
    <row r="17" spans="1:13" ht="40.5" x14ac:dyDescent="0.2">
      <c r="A17" s="27" t="s">
        <v>18</v>
      </c>
      <c r="B17" s="28"/>
      <c r="C17" s="29" t="s">
        <v>19</v>
      </c>
      <c r="D17" s="127" t="s">
        <v>20</v>
      </c>
      <c r="E17" s="128"/>
      <c r="F17" s="129"/>
      <c r="G17" s="30" t="s">
        <v>21</v>
      </c>
      <c r="H17" s="127" t="s">
        <v>22</v>
      </c>
      <c r="I17" s="128"/>
      <c r="J17" s="129"/>
      <c r="K17" s="31" t="s">
        <v>23</v>
      </c>
      <c r="L17" s="32" t="s">
        <v>24</v>
      </c>
      <c r="M17" s="17" t="s">
        <v>25</v>
      </c>
    </row>
    <row r="18" spans="1:13" ht="26.25" customHeight="1" x14ac:dyDescent="0.2">
      <c r="A18" s="125" t="s">
        <v>26</v>
      </c>
      <c r="B18" s="113" t="s">
        <v>27</v>
      </c>
      <c r="C18" s="33"/>
      <c r="D18" s="120" t="str">
        <f>_xlfn.XLOOKUP(C18,テーブル1[番号],テーブル1[科目名],"")</f>
        <v/>
      </c>
      <c r="E18" s="121"/>
      <c r="F18" s="122"/>
      <c r="G18" s="34" t="str">
        <f>_xlfn.XLOOKUP(C18,テーブル1[番号],テーブル1[時間割],"")</f>
        <v/>
      </c>
      <c r="H18" s="120" t="str">
        <f>_xlfn.XLOOKUP(C18,テーブル1[番号],テーブル1[担当者],"")</f>
        <v/>
      </c>
      <c r="I18" s="121"/>
      <c r="J18" s="122"/>
      <c r="K18" s="34" t="str">
        <f>_xlfn.XLOOKUP(C18,テーブル1[番号],テーブル1[単位],"")</f>
        <v/>
      </c>
      <c r="L18" s="35" t="str">
        <f>_xlfn.XLOOKUP(C18,テーブル1[番号],テーブル1[時間数],"")</f>
        <v/>
      </c>
      <c r="M18" s="17" t="s">
        <v>28</v>
      </c>
    </row>
    <row r="19" spans="1:13" ht="26.25" customHeight="1" x14ac:dyDescent="0.2">
      <c r="A19" s="126"/>
      <c r="B19" s="114"/>
      <c r="C19" s="33"/>
      <c r="D19" s="120" t="str">
        <f>_xlfn.XLOOKUP(C19,テーブル1[番号],テーブル1[科目名],"")</f>
        <v/>
      </c>
      <c r="E19" s="121"/>
      <c r="F19" s="122"/>
      <c r="G19" s="34" t="str">
        <f>_xlfn.XLOOKUP(C19,テーブル1[番号],テーブル1[時間割],"")</f>
        <v/>
      </c>
      <c r="H19" s="120" t="str">
        <f>_xlfn.XLOOKUP(C19,テーブル1[番号],テーブル1[担当者],"")</f>
        <v/>
      </c>
      <c r="I19" s="121"/>
      <c r="J19" s="122"/>
      <c r="K19" s="34" t="str">
        <f>_xlfn.XLOOKUP(C19,テーブル1[番号],テーブル1[単位],"")</f>
        <v/>
      </c>
      <c r="L19" s="35" t="str">
        <f>_xlfn.XLOOKUP(C19,テーブル1[番号],テーブル1[時間数],"")</f>
        <v/>
      </c>
      <c r="M19" s="17"/>
    </row>
    <row r="20" spans="1:13" ht="26.25" customHeight="1" x14ac:dyDescent="0.2">
      <c r="A20" s="126"/>
      <c r="B20" s="114"/>
      <c r="C20" s="33"/>
      <c r="D20" s="120" t="str">
        <f>_xlfn.XLOOKUP(C20,テーブル1[番号],テーブル1[科目名],"")</f>
        <v/>
      </c>
      <c r="E20" s="121"/>
      <c r="F20" s="122"/>
      <c r="G20" s="34" t="str">
        <f>_xlfn.XLOOKUP(C20,テーブル1[番号],テーブル1[時間割],"")</f>
        <v/>
      </c>
      <c r="H20" s="120" t="str">
        <f>_xlfn.XLOOKUP(C20,テーブル1[番号],テーブル1[担当者],"")</f>
        <v/>
      </c>
      <c r="I20" s="121"/>
      <c r="J20" s="122"/>
      <c r="K20" s="34" t="str">
        <f>_xlfn.XLOOKUP(C20,テーブル1[番号],テーブル1[単位],"")</f>
        <v/>
      </c>
      <c r="L20" s="35" t="str">
        <f>_xlfn.XLOOKUP(C20,テーブル1[番号],テーブル1[時間数],"")</f>
        <v/>
      </c>
      <c r="M20" s="17"/>
    </row>
    <row r="21" spans="1:13" ht="26.25" customHeight="1" thickBot="1" x14ac:dyDescent="0.25">
      <c r="A21" s="126"/>
      <c r="B21" s="115"/>
      <c r="C21" s="93" t="s">
        <v>29</v>
      </c>
      <c r="D21" s="58"/>
      <c r="E21" s="58"/>
      <c r="F21" s="59" t="s">
        <v>30</v>
      </c>
      <c r="G21" s="60">
        <f>COUNTA(C18:C20)</f>
        <v>0</v>
      </c>
      <c r="H21" s="58" t="s">
        <v>31</v>
      </c>
      <c r="I21" s="60">
        <f>SUM(K18:K20)</f>
        <v>0</v>
      </c>
      <c r="J21" s="58" t="s">
        <v>32</v>
      </c>
      <c r="K21" s="60">
        <f>SUM(L18:L20)</f>
        <v>0</v>
      </c>
      <c r="L21" s="61" t="s">
        <v>33</v>
      </c>
      <c r="M21" s="17" t="s">
        <v>34</v>
      </c>
    </row>
    <row r="22" spans="1:13" ht="26.25" customHeight="1" x14ac:dyDescent="0.2">
      <c r="A22" s="112"/>
      <c r="B22" s="123" t="s">
        <v>35</v>
      </c>
      <c r="C22" s="124"/>
      <c r="D22" s="124"/>
      <c r="E22" s="124"/>
      <c r="F22" s="62" t="s">
        <v>36</v>
      </c>
      <c r="G22" s="63"/>
      <c r="H22" s="64" t="s">
        <v>31</v>
      </c>
      <c r="I22" s="63"/>
      <c r="J22" s="65"/>
      <c r="K22" s="63"/>
      <c r="L22" s="66" t="s">
        <v>33</v>
      </c>
      <c r="M22" s="17" t="s">
        <v>37</v>
      </c>
    </row>
    <row r="23" spans="1:13" ht="26.25" customHeight="1" thickBot="1" x14ac:dyDescent="0.25">
      <c r="A23" s="67" t="s">
        <v>38</v>
      </c>
      <c r="B23" s="58"/>
      <c r="C23" s="58"/>
      <c r="D23" s="58"/>
      <c r="E23" s="58"/>
      <c r="F23" s="68" t="s">
        <v>39</v>
      </c>
      <c r="G23" s="69">
        <f>SUM(G21:G22)</f>
        <v>0</v>
      </c>
      <c r="H23" s="65" t="s">
        <v>31</v>
      </c>
      <c r="I23" s="69"/>
      <c r="J23" s="58"/>
      <c r="K23" s="69">
        <f>SUM(K21:K22)</f>
        <v>0</v>
      </c>
      <c r="L23" s="70" t="s">
        <v>33</v>
      </c>
      <c r="M23" s="17" t="s">
        <v>40</v>
      </c>
    </row>
    <row r="24" spans="1:13" ht="26.25" customHeight="1" x14ac:dyDescent="0.2">
      <c r="A24" s="110" t="s">
        <v>41</v>
      </c>
      <c r="B24" s="113" t="s">
        <v>27</v>
      </c>
      <c r="C24" s="36"/>
      <c r="D24" s="116" t="str">
        <f>_xlfn.XLOOKUP(C24,テーブル1[番号],テーブル1[科目名],"")</f>
        <v/>
      </c>
      <c r="E24" s="117"/>
      <c r="F24" s="118"/>
      <c r="G24" s="34" t="str">
        <f>_xlfn.XLOOKUP(C24,テーブル1[番号],テーブル1[時間割],"")</f>
        <v/>
      </c>
      <c r="H24" s="37"/>
      <c r="I24" s="119" t="str">
        <f>_xlfn.XLOOKUP(C24,テーブル1[番号],テーブル1[担当者],"")</f>
        <v/>
      </c>
      <c r="J24" s="119"/>
      <c r="K24" s="90" t="str">
        <f>_xlfn.XLOOKUP(C24,テーブル1[番号],テーブル1[単位],"")</f>
        <v/>
      </c>
      <c r="L24" s="38" t="str">
        <f>_xlfn.XLOOKUP(C24,テーブル1[番号],テーブル1[時間数],"")</f>
        <v/>
      </c>
      <c r="M24" s="17"/>
    </row>
    <row r="25" spans="1:13" ht="26.25" customHeight="1" x14ac:dyDescent="0.2">
      <c r="A25" s="111"/>
      <c r="B25" s="114"/>
      <c r="C25" s="33"/>
      <c r="D25" s="120" t="str">
        <f>_xlfn.XLOOKUP(C25,テーブル1[番号],テーブル1[科目名],"")</f>
        <v/>
      </c>
      <c r="E25" s="121"/>
      <c r="F25" s="122"/>
      <c r="G25" s="34" t="str">
        <f>_xlfn.XLOOKUP(C25,テーブル1[番号],テーブル1[時間割],"")</f>
        <v/>
      </c>
      <c r="H25" s="39"/>
      <c r="I25" s="120" t="str">
        <f>_xlfn.XLOOKUP(C25,テーブル1[番号],テーブル1[担当者],"")</f>
        <v/>
      </c>
      <c r="J25" s="122"/>
      <c r="K25" s="34" t="str">
        <f>_xlfn.XLOOKUP(C25,テーブル1[番号],テーブル1[単位],"")</f>
        <v/>
      </c>
      <c r="L25" s="35" t="str">
        <f>_xlfn.XLOOKUP(C25,テーブル1[番号],テーブル1[時間数],"")</f>
        <v/>
      </c>
      <c r="M25" s="17"/>
    </row>
    <row r="26" spans="1:13" ht="26.25" customHeight="1" x14ac:dyDescent="0.2">
      <c r="A26" s="111"/>
      <c r="B26" s="114"/>
      <c r="C26" s="33"/>
      <c r="D26" s="120" t="str">
        <f>_xlfn.XLOOKUP(C26,テーブル1[番号],テーブル1[科目名],"")</f>
        <v/>
      </c>
      <c r="E26" s="121"/>
      <c r="F26" s="122"/>
      <c r="G26" s="34" t="str">
        <f>_xlfn.XLOOKUP(C26,テーブル1[番号],テーブル1[時間割],"")</f>
        <v/>
      </c>
      <c r="H26" s="39"/>
      <c r="I26" s="120" t="str">
        <f>_xlfn.XLOOKUP(C26,テーブル1[番号],テーブル1[担当者],"")</f>
        <v/>
      </c>
      <c r="J26" s="122"/>
      <c r="K26" s="34" t="str">
        <f>_xlfn.XLOOKUP(C26,テーブル1[番号],テーブル1[単位],"")</f>
        <v/>
      </c>
      <c r="L26" s="35" t="str">
        <f>_xlfn.XLOOKUP(C26,テーブル1[番号],テーブル1[時間数],"")</f>
        <v/>
      </c>
      <c r="M26" s="17"/>
    </row>
    <row r="27" spans="1:13" ht="26.25" customHeight="1" thickBot="1" x14ac:dyDescent="0.25">
      <c r="A27" s="111"/>
      <c r="B27" s="115"/>
      <c r="C27" s="71" t="s">
        <v>42</v>
      </c>
      <c r="D27" s="58"/>
      <c r="E27" s="58"/>
      <c r="F27" s="59" t="s">
        <v>43</v>
      </c>
      <c r="G27" s="60">
        <f>COUNTA(C24:C26)</f>
        <v>0</v>
      </c>
      <c r="H27" s="58" t="s">
        <v>31</v>
      </c>
      <c r="I27" s="60">
        <f>SUM(K24:K26)</f>
        <v>0</v>
      </c>
      <c r="J27" s="58" t="s">
        <v>32</v>
      </c>
      <c r="K27" s="60">
        <f>SUM(L24:L26)</f>
        <v>0</v>
      </c>
      <c r="L27" s="61" t="s">
        <v>33</v>
      </c>
      <c r="M27" s="17" t="s">
        <v>34</v>
      </c>
    </row>
    <row r="28" spans="1:13" ht="26.25" customHeight="1" x14ac:dyDescent="0.2">
      <c r="A28" s="112"/>
      <c r="B28" s="123" t="s">
        <v>35</v>
      </c>
      <c r="C28" s="124"/>
      <c r="D28" s="124"/>
      <c r="E28" s="124"/>
      <c r="F28" s="72" t="s">
        <v>44</v>
      </c>
      <c r="G28" s="63"/>
      <c r="H28" s="64" t="s">
        <v>31</v>
      </c>
      <c r="I28" s="63"/>
      <c r="J28" s="65"/>
      <c r="K28" s="63"/>
      <c r="L28" s="66" t="s">
        <v>33</v>
      </c>
      <c r="M28" s="17" t="s">
        <v>37</v>
      </c>
    </row>
    <row r="29" spans="1:13" ht="26.25" customHeight="1" thickBot="1" x14ac:dyDescent="0.25">
      <c r="A29" s="73" t="s">
        <v>45</v>
      </c>
      <c r="B29" s="74"/>
      <c r="C29" s="74"/>
      <c r="D29" s="74"/>
      <c r="E29" s="75"/>
      <c r="F29" s="76" t="s">
        <v>46</v>
      </c>
      <c r="G29" s="69">
        <f>SUM(G27:G28)</f>
        <v>0</v>
      </c>
      <c r="H29" s="77" t="s">
        <v>31</v>
      </c>
      <c r="I29" s="78"/>
      <c r="J29" s="79"/>
      <c r="K29" s="78">
        <f>SUM(K27:K28)</f>
        <v>0</v>
      </c>
      <c r="L29" s="80" t="s">
        <v>33</v>
      </c>
      <c r="M29" s="17" t="s">
        <v>47</v>
      </c>
    </row>
    <row r="30" spans="1:13" ht="26.25" customHeight="1" thickTop="1" thickBot="1" x14ac:dyDescent="0.25">
      <c r="A30" s="81" t="s">
        <v>48</v>
      </c>
      <c r="B30" s="82"/>
      <c r="C30" s="82"/>
      <c r="D30" s="82"/>
      <c r="E30" s="82"/>
      <c r="F30" s="82"/>
      <c r="G30" s="83">
        <f>G23+G29</f>
        <v>0</v>
      </c>
      <c r="H30" s="84" t="s">
        <v>31</v>
      </c>
      <c r="I30" s="85"/>
      <c r="J30" s="84"/>
      <c r="K30" s="86">
        <f>K23+K29</f>
        <v>0</v>
      </c>
      <c r="L30" s="87" t="s">
        <v>33</v>
      </c>
    </row>
    <row r="31" spans="1:13" s="42" customFormat="1" ht="15" customHeight="1" thickTop="1" x14ac:dyDescent="0.2">
      <c r="A31" s="40"/>
      <c r="B31" s="40"/>
      <c r="C31" s="40"/>
      <c r="D31" s="40"/>
      <c r="E31" s="40"/>
      <c r="F31" s="40"/>
      <c r="G31" s="40"/>
      <c r="H31" s="40"/>
      <c r="I31" s="41"/>
      <c r="J31" s="41"/>
      <c r="K31" s="40"/>
      <c r="L31" s="40"/>
    </row>
    <row r="32" spans="1:13" s="42" customFormat="1" ht="15" customHeight="1" x14ac:dyDescent="0.2">
      <c r="A32" s="108" t="str">
        <f>IF(I23&lt;7,"","　　【エラー】現在の入力内容は、「春学期」の単位数が7単位以上となっています。6単位以内としてください")</f>
        <v/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1:12" s="42" customFormat="1" ht="15" customHeight="1" x14ac:dyDescent="0.2">
      <c r="A33" s="108" t="str">
        <f>IF(I29&lt;7,"","　　【エラー】現在の入力内容は、「秋学期」の単位数が7単位以上となっています。6単位以内としてください")</f>
        <v/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1:12" x14ac:dyDescent="0.2">
      <c r="A34" s="109" t="str">
        <f>IF(K10="「留学」取得希望",IF(K23&gt;=600,"","　　【エラー】現在の入力内容は、「春学期」の週の授業時間が【10時間（600分）未満】です。10時間以上としてください。"),"")</f>
        <v/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5" spans="1:12" x14ac:dyDescent="0.2">
      <c r="A35" s="109" t="str">
        <f>IF(K10="「留学」取得希望",IF(K29&gt;=600,"","　　【エラー】現在の入力内容は、「秋学期」の週の授業時間が【10時間（600分）未満】です。10時間以上としてください。"),"")</f>
        <v/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</row>
    <row r="36" spans="1:12" x14ac:dyDescent="0.2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</row>
    <row r="37" spans="1:12" s="42" customFormat="1" ht="15" customHeight="1" x14ac:dyDescent="0.2">
      <c r="A37" s="88" t="s">
        <v>49</v>
      </c>
      <c r="B37" s="43"/>
      <c r="C37" s="44"/>
      <c r="D37" s="44"/>
      <c r="E37" s="44"/>
      <c r="F37" s="44"/>
      <c r="G37" s="44"/>
      <c r="H37" s="44"/>
      <c r="I37" s="43"/>
      <c r="J37" s="43"/>
      <c r="K37" s="44"/>
      <c r="L37" s="44"/>
    </row>
    <row r="38" spans="1:12" x14ac:dyDescent="0.2">
      <c r="A38" s="45"/>
      <c r="B38" s="46"/>
      <c r="C38" s="45"/>
      <c r="D38" s="45"/>
      <c r="E38" s="45"/>
      <c r="F38" s="45"/>
      <c r="G38" s="45"/>
      <c r="H38" s="45"/>
      <c r="I38" s="45"/>
      <c r="J38" s="46"/>
      <c r="K38" s="45"/>
      <c r="L38" s="47" t="s">
        <v>50</v>
      </c>
    </row>
    <row r="39" spans="1:12" x14ac:dyDescent="0.2">
      <c r="A39" s="107"/>
      <c r="B39" s="107"/>
      <c r="C39" s="107"/>
      <c r="D39" s="45" t="s">
        <v>372</v>
      </c>
      <c r="E39" s="48"/>
      <c r="F39" s="49"/>
      <c r="G39" s="49"/>
      <c r="H39" s="49"/>
      <c r="I39" s="49"/>
      <c r="J39" s="49"/>
      <c r="K39" s="46"/>
      <c r="L39" s="89"/>
    </row>
    <row r="40" spans="1:12" x14ac:dyDescent="0.2">
      <c r="A40" s="50"/>
      <c r="B40" s="51"/>
      <c r="C40" s="51"/>
      <c r="D40" s="45" t="s">
        <v>373</v>
      </c>
      <c r="E40" s="48"/>
      <c r="F40" s="49"/>
      <c r="G40" s="49"/>
      <c r="H40" s="49"/>
      <c r="I40" s="49"/>
      <c r="J40" s="49"/>
      <c r="K40" s="46"/>
      <c r="L40" s="89"/>
    </row>
    <row r="41" spans="1:12" x14ac:dyDescent="0.2">
      <c r="A41" s="107"/>
      <c r="B41" s="107"/>
      <c r="C41" s="107"/>
      <c r="D41" s="52" t="s">
        <v>51</v>
      </c>
      <c r="E41" s="48"/>
      <c r="F41" s="49"/>
      <c r="G41" s="49"/>
      <c r="H41" s="49"/>
      <c r="I41" s="49"/>
      <c r="J41" s="49"/>
      <c r="K41" s="46"/>
      <c r="L41" s="89"/>
    </row>
    <row r="42" spans="1:12" x14ac:dyDescent="0.2">
      <c r="A42" s="92"/>
      <c r="B42" s="92"/>
      <c r="C42" s="92"/>
      <c r="D42" s="53"/>
      <c r="E42" s="48"/>
      <c r="F42" s="49"/>
      <c r="G42" s="49"/>
      <c r="H42" s="49"/>
      <c r="I42" s="49"/>
      <c r="J42" s="49"/>
      <c r="K42" s="46"/>
      <c r="L42" s="89"/>
    </row>
    <row r="43" spans="1:12" x14ac:dyDescent="0.2">
      <c r="A43" s="54"/>
      <c r="B43" s="48"/>
      <c r="C43" s="49"/>
      <c r="D43" s="49"/>
      <c r="E43" s="49"/>
      <c r="F43" s="49"/>
      <c r="G43" s="49"/>
      <c r="H43" s="49"/>
      <c r="I43" s="49"/>
      <c r="J43" s="49"/>
      <c r="K43" s="46"/>
      <c r="L43" s="89"/>
    </row>
    <row r="44" spans="1:12" s="42" customFormat="1" ht="15" customHeight="1" x14ac:dyDescent="0.25">
      <c r="A44" s="54" t="s">
        <v>52</v>
      </c>
      <c r="B44" s="44"/>
      <c r="C44" s="44"/>
      <c r="D44" s="44"/>
      <c r="E44" s="44"/>
      <c r="F44" s="44"/>
      <c r="G44" s="44"/>
      <c r="H44" s="44"/>
      <c r="I44" s="43"/>
      <c r="J44" s="43"/>
      <c r="K44" s="44"/>
      <c r="L44" s="55"/>
    </row>
  </sheetData>
  <sheetProtection algorithmName="SHA-512" hashValue="unzGFO4m9m2OttyYoG0kcTlRZo6CXRtQ6gwI/6qx4bgsxjHm9Z2xqEU2Jg4MTJq/gfrbipWYTepH67X1fXKH4g==" saltValue="9ogMWsstfVM7gWJzhqmtuw==" spinCount="100000" sheet="1" objects="1" scenarios="1"/>
  <protectedRanges>
    <protectedRange sqref="K39:L41" name="チェック入力"/>
    <protectedRange sqref="G22:K22 G28:K28" name="日本語科目数入力"/>
    <protectedRange sqref="A5:L16" name="基本情報"/>
    <protectedRange sqref="C24:C26" name="秋学期選択"/>
    <protectedRange sqref="C18:C20" name="春学期選択"/>
  </protectedRanges>
  <mergeCells count="39">
    <mergeCell ref="D17:F17"/>
    <mergeCell ref="H17:J17"/>
    <mergeCell ref="A1:L1"/>
    <mergeCell ref="A2:B2"/>
    <mergeCell ref="K3:L3"/>
    <mergeCell ref="J5:L5"/>
    <mergeCell ref="J7:L8"/>
    <mergeCell ref="I10:J10"/>
    <mergeCell ref="K10:L10"/>
    <mergeCell ref="I11:J11"/>
    <mergeCell ref="K11:L11"/>
    <mergeCell ref="G15:G16"/>
    <mergeCell ref="H15:L16"/>
    <mergeCell ref="A16:E16"/>
    <mergeCell ref="A18:A22"/>
    <mergeCell ref="B18:B21"/>
    <mergeCell ref="D18:F18"/>
    <mergeCell ref="H18:J18"/>
    <mergeCell ref="D19:F19"/>
    <mergeCell ref="H19:J19"/>
    <mergeCell ref="D20:F20"/>
    <mergeCell ref="H20:J20"/>
    <mergeCell ref="B22:E22"/>
    <mergeCell ref="A24:A28"/>
    <mergeCell ref="B24:B27"/>
    <mergeCell ref="D24:F24"/>
    <mergeCell ref="I24:J24"/>
    <mergeCell ref="D25:F25"/>
    <mergeCell ref="I25:J25"/>
    <mergeCell ref="D26:F26"/>
    <mergeCell ref="I26:J26"/>
    <mergeCell ref="B28:E28"/>
    <mergeCell ref="A41:C41"/>
    <mergeCell ref="A32:L32"/>
    <mergeCell ref="A33:L33"/>
    <mergeCell ref="A34:L34"/>
    <mergeCell ref="A35:L35"/>
    <mergeCell ref="A36:L36"/>
    <mergeCell ref="A39:C39"/>
  </mergeCells>
  <phoneticPr fontId="3"/>
  <conditionalFormatting sqref="G18:G20">
    <cfRule type="containsText" dxfId="4" priority="1" operator="containsText" text="冬">
      <formula>NOT(ISERROR(SEARCH("冬",G18)))</formula>
    </cfRule>
    <cfRule type="containsText" dxfId="3" priority="4" operator="containsText" text="秋">
      <formula>NOT(ISERROR(SEARCH("秋",G18)))</formula>
    </cfRule>
  </conditionalFormatting>
  <conditionalFormatting sqref="G24:G26">
    <cfRule type="containsText" dxfId="2" priority="2" operator="containsText" text="夏">
      <formula>NOT(ISERROR(SEARCH("夏",G24)))</formula>
    </cfRule>
    <cfRule type="containsText" dxfId="1" priority="3" operator="containsText" text="春">
      <formula>NOT(ISERROR(SEARCH("春",G24)))</formula>
    </cfRule>
  </conditionalFormatting>
  <conditionalFormatting sqref="G24:G26 G18:G20">
    <cfRule type="duplicateValues" dxfId="0" priority="5"/>
  </conditionalFormatting>
  <dataValidations count="3">
    <dataValidation imeMode="fullKatakana" allowBlank="1" showInputMessage="1" showErrorMessage="1" prompt="カタカナで入力してください。" sqref="J7:L8" xr:uid="{067A82EC-92FD-4375-9368-FE0512604FA4}"/>
    <dataValidation type="list" allowBlank="1" showInputMessage="1" showErrorMessage="1" sqref="A16:E16" xr:uid="{87D089B9-BFAE-474E-9D85-9AB3FE0A1B5D}">
      <formula1>"学校教育,国語教育,英語教育,社会科教育,数学教育,高度教職実践"</formula1>
    </dataValidation>
    <dataValidation type="list" allowBlank="1" showInputMessage="1" showErrorMessage="1" sqref="K10:L10" xr:uid="{A3B07599-9845-476E-A991-88519EE855C8}">
      <formula1>"「留学」取得希望,「留学」の在留資格あり,「留学」以外の在留資格あり,日本国籍のため不要"</formula1>
    </dataValidation>
  </dataValidations>
  <pageMargins left="0.70866141732283472" right="0.70866141732283472" top="0.55118110236220474" bottom="0.55118110236220474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11</xdr:col>
                    <xdr:colOff>63500</xdr:colOff>
                    <xdr:row>37</xdr:row>
                    <xdr:rowOff>165100</xdr:rowOff>
                  </from>
                  <to>
                    <xdr:col>11</xdr:col>
                    <xdr:colOff>495300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11</xdr:col>
                    <xdr:colOff>63500</xdr:colOff>
                    <xdr:row>39</xdr:row>
                    <xdr:rowOff>0</xdr:rowOff>
                  </from>
                  <to>
                    <xdr:col>11</xdr:col>
                    <xdr:colOff>495300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11</xdr:col>
                    <xdr:colOff>63500</xdr:colOff>
                    <xdr:row>40</xdr:row>
                    <xdr:rowOff>0</xdr:rowOff>
                  </from>
                  <to>
                    <xdr:col>11</xdr:col>
                    <xdr:colOff>495300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3C5B-2B8E-4CFE-B2BC-33DBCAC0A45A}">
  <dimension ref="A1:H124"/>
  <sheetViews>
    <sheetView workbookViewId="0">
      <selection activeCell="K1" sqref="K1:Q3"/>
    </sheetView>
  </sheetViews>
  <sheetFormatPr defaultRowHeight="13" x14ac:dyDescent="0.2"/>
  <cols>
    <col min="1" max="1" width="7.26953125" style="6" customWidth="1"/>
    <col min="2" max="2" width="14.81640625" style="6" bestFit="1" customWidth="1"/>
    <col min="3" max="3" width="22.453125" style="6" bestFit="1" customWidth="1"/>
    <col min="4" max="4" width="55.54296875" style="6" customWidth="1"/>
    <col min="5" max="5" width="10.7265625" style="7" bestFit="1" customWidth="1"/>
    <col min="6" max="6" width="39.453125" style="7" bestFit="1" customWidth="1"/>
    <col min="7" max="7" width="24.81640625" style="7" customWidth="1"/>
    <col min="8" max="8" width="22.54296875" style="7" customWidth="1"/>
  </cols>
  <sheetData>
    <row r="1" spans="1:8" x14ac:dyDescent="0.2">
      <c r="A1" s="11" t="s">
        <v>53</v>
      </c>
      <c r="B1" s="11" t="s">
        <v>54</v>
      </c>
      <c r="C1" s="11" t="s">
        <v>55</v>
      </c>
      <c r="D1" s="12" t="s">
        <v>56</v>
      </c>
      <c r="E1" s="13" t="s">
        <v>57</v>
      </c>
      <c r="F1" s="14" t="s">
        <v>58</v>
      </c>
      <c r="G1" s="16" t="s">
        <v>59</v>
      </c>
      <c r="H1" s="15" t="s">
        <v>60</v>
      </c>
    </row>
    <row r="2" spans="1:8" x14ac:dyDescent="0.2">
      <c r="A2" s="8">
        <f>ROW(A2)-1</f>
        <v>1</v>
      </c>
      <c r="B2" s="8" t="s">
        <v>61</v>
      </c>
      <c r="C2" s="8" t="s">
        <v>62</v>
      </c>
      <c r="D2" s="2" t="s">
        <v>63</v>
      </c>
      <c r="E2" s="1">
        <v>2</v>
      </c>
      <c r="F2" s="1" t="s">
        <v>64</v>
      </c>
      <c r="G2" s="9">
        <v>100</v>
      </c>
      <c r="H2" s="9" t="s">
        <v>65</v>
      </c>
    </row>
    <row r="3" spans="1:8" x14ac:dyDescent="0.2">
      <c r="A3" s="8">
        <f t="shared" ref="A3:A42" si="0">ROW(A3)-1</f>
        <v>2</v>
      </c>
      <c r="B3" s="8" t="s">
        <v>66</v>
      </c>
      <c r="C3" s="8" t="s">
        <v>62</v>
      </c>
      <c r="D3" s="2" t="s">
        <v>67</v>
      </c>
      <c r="E3" s="1">
        <v>2</v>
      </c>
      <c r="F3" s="1" t="s">
        <v>68</v>
      </c>
      <c r="G3" s="9">
        <v>100</v>
      </c>
      <c r="H3" s="9" t="s">
        <v>69</v>
      </c>
    </row>
    <row r="4" spans="1:8" x14ac:dyDescent="0.2">
      <c r="A4" s="8">
        <f t="shared" si="0"/>
        <v>3</v>
      </c>
      <c r="B4" s="8" t="s">
        <v>70</v>
      </c>
      <c r="C4" s="8" t="s">
        <v>62</v>
      </c>
      <c r="D4" s="2" t="s">
        <v>71</v>
      </c>
      <c r="E4" s="1">
        <v>2</v>
      </c>
      <c r="F4" s="1" t="s">
        <v>72</v>
      </c>
      <c r="G4" s="9">
        <v>100</v>
      </c>
      <c r="H4" s="9" t="s">
        <v>73</v>
      </c>
    </row>
    <row r="5" spans="1:8" x14ac:dyDescent="0.2">
      <c r="A5" s="8">
        <f t="shared" si="0"/>
        <v>4</v>
      </c>
      <c r="B5" s="8" t="s">
        <v>74</v>
      </c>
      <c r="C5" s="8" t="s">
        <v>62</v>
      </c>
      <c r="D5" s="2" t="s">
        <v>75</v>
      </c>
      <c r="E5" s="1">
        <v>2</v>
      </c>
      <c r="F5" s="1" t="s">
        <v>76</v>
      </c>
      <c r="G5" s="9">
        <v>100</v>
      </c>
      <c r="H5" s="9" t="s">
        <v>77</v>
      </c>
    </row>
    <row r="6" spans="1:8" x14ac:dyDescent="0.2">
      <c r="A6" s="8">
        <f t="shared" si="0"/>
        <v>5</v>
      </c>
      <c r="B6" s="8" t="s">
        <v>78</v>
      </c>
      <c r="C6" s="8" t="s">
        <v>62</v>
      </c>
      <c r="D6" s="2" t="s">
        <v>79</v>
      </c>
      <c r="E6" s="1">
        <v>2</v>
      </c>
      <c r="F6" s="1" t="s">
        <v>80</v>
      </c>
      <c r="G6" s="9">
        <v>100</v>
      </c>
      <c r="H6" s="9" t="s">
        <v>77</v>
      </c>
    </row>
    <row r="7" spans="1:8" x14ac:dyDescent="0.2">
      <c r="A7" s="8">
        <f t="shared" si="0"/>
        <v>6</v>
      </c>
      <c r="B7" s="8" t="s">
        <v>81</v>
      </c>
      <c r="C7" s="8" t="s">
        <v>62</v>
      </c>
      <c r="D7" s="2" t="s">
        <v>82</v>
      </c>
      <c r="E7" s="1">
        <v>2</v>
      </c>
      <c r="F7" s="1" t="s">
        <v>83</v>
      </c>
      <c r="G7" s="9">
        <v>100</v>
      </c>
      <c r="H7" s="9" t="s">
        <v>84</v>
      </c>
    </row>
    <row r="8" spans="1:8" x14ac:dyDescent="0.2">
      <c r="A8" s="8">
        <f t="shared" si="0"/>
        <v>7</v>
      </c>
      <c r="B8" s="8" t="s">
        <v>85</v>
      </c>
      <c r="C8" s="8" t="s">
        <v>62</v>
      </c>
      <c r="D8" s="2" t="s">
        <v>86</v>
      </c>
      <c r="E8" s="1">
        <v>2</v>
      </c>
      <c r="F8" s="1" t="s">
        <v>87</v>
      </c>
      <c r="G8" s="9">
        <v>100</v>
      </c>
      <c r="H8" s="9" t="s">
        <v>84</v>
      </c>
    </row>
    <row r="9" spans="1:8" x14ac:dyDescent="0.2">
      <c r="A9" s="8">
        <f t="shared" si="0"/>
        <v>8</v>
      </c>
      <c r="B9" s="8" t="s">
        <v>88</v>
      </c>
      <c r="C9" s="8" t="s">
        <v>62</v>
      </c>
      <c r="D9" s="2" t="s">
        <v>89</v>
      </c>
      <c r="E9" s="1">
        <v>2</v>
      </c>
      <c r="F9" s="1" t="s">
        <v>90</v>
      </c>
      <c r="G9" s="9">
        <v>100</v>
      </c>
      <c r="H9" s="9" t="s">
        <v>91</v>
      </c>
    </row>
    <row r="10" spans="1:8" x14ac:dyDescent="0.2">
      <c r="A10" s="8">
        <f t="shared" si="0"/>
        <v>9</v>
      </c>
      <c r="B10" s="8" t="s">
        <v>92</v>
      </c>
      <c r="C10" s="8" t="s">
        <v>62</v>
      </c>
      <c r="D10" s="2" t="s">
        <v>93</v>
      </c>
      <c r="E10" s="1">
        <v>2</v>
      </c>
      <c r="F10" s="1" t="s">
        <v>94</v>
      </c>
      <c r="G10" s="9">
        <v>100</v>
      </c>
      <c r="H10" s="9" t="s">
        <v>95</v>
      </c>
    </row>
    <row r="11" spans="1:8" x14ac:dyDescent="0.2">
      <c r="A11" s="8">
        <f t="shared" si="0"/>
        <v>10</v>
      </c>
      <c r="B11" s="8" t="s">
        <v>96</v>
      </c>
      <c r="C11" s="8" t="s">
        <v>62</v>
      </c>
      <c r="D11" s="95" t="s">
        <v>97</v>
      </c>
      <c r="E11" s="96">
        <v>2</v>
      </c>
      <c r="F11" s="96" t="s">
        <v>98</v>
      </c>
      <c r="G11" s="9">
        <v>100</v>
      </c>
      <c r="H11" s="97" t="s">
        <v>99</v>
      </c>
    </row>
    <row r="12" spans="1:8" x14ac:dyDescent="0.2">
      <c r="A12" s="8">
        <f t="shared" si="0"/>
        <v>11</v>
      </c>
      <c r="B12" s="8" t="s">
        <v>100</v>
      </c>
      <c r="C12" s="8" t="s">
        <v>62</v>
      </c>
      <c r="D12" s="2" t="s">
        <v>101</v>
      </c>
      <c r="E12" s="1">
        <v>2</v>
      </c>
      <c r="F12" s="1" t="s">
        <v>80</v>
      </c>
      <c r="G12" s="9">
        <v>100</v>
      </c>
      <c r="H12" s="9" t="s">
        <v>102</v>
      </c>
    </row>
    <row r="13" spans="1:8" x14ac:dyDescent="0.2">
      <c r="A13" s="8">
        <f t="shared" si="0"/>
        <v>12</v>
      </c>
      <c r="B13" s="8" t="s">
        <v>103</v>
      </c>
      <c r="C13" s="8" t="s">
        <v>62</v>
      </c>
      <c r="D13" s="2" t="s">
        <v>104</v>
      </c>
      <c r="E13" s="1">
        <v>2</v>
      </c>
      <c r="F13" s="1" t="s">
        <v>90</v>
      </c>
      <c r="G13" s="9">
        <v>100</v>
      </c>
      <c r="H13" s="9" t="s">
        <v>105</v>
      </c>
    </row>
    <row r="14" spans="1:8" x14ac:dyDescent="0.2">
      <c r="A14" s="8">
        <f t="shared" si="0"/>
        <v>13</v>
      </c>
      <c r="B14" s="8" t="s">
        <v>106</v>
      </c>
      <c r="C14" s="8" t="s">
        <v>62</v>
      </c>
      <c r="D14" s="2" t="s">
        <v>107</v>
      </c>
      <c r="E14" s="1">
        <v>2</v>
      </c>
      <c r="F14" s="1" t="s">
        <v>108</v>
      </c>
      <c r="G14" s="9">
        <v>100</v>
      </c>
      <c r="H14" s="9" t="s">
        <v>105</v>
      </c>
    </row>
    <row r="15" spans="1:8" x14ac:dyDescent="0.2">
      <c r="A15" s="8">
        <f t="shared" si="0"/>
        <v>14</v>
      </c>
      <c r="B15" s="8" t="s">
        <v>109</v>
      </c>
      <c r="C15" s="8" t="s">
        <v>62</v>
      </c>
      <c r="D15" s="2" t="s">
        <v>110</v>
      </c>
      <c r="E15" s="1">
        <v>2</v>
      </c>
      <c r="F15" s="1" t="s">
        <v>76</v>
      </c>
      <c r="G15" s="9">
        <v>100</v>
      </c>
      <c r="H15" s="9" t="s">
        <v>111</v>
      </c>
    </row>
    <row r="16" spans="1:8" x14ac:dyDescent="0.2">
      <c r="A16" s="8">
        <f t="shared" si="0"/>
        <v>15</v>
      </c>
      <c r="B16" s="8" t="s">
        <v>112</v>
      </c>
      <c r="C16" s="8" t="s">
        <v>62</v>
      </c>
      <c r="D16" s="2" t="s">
        <v>113</v>
      </c>
      <c r="E16" s="1">
        <v>2</v>
      </c>
      <c r="F16" s="1" t="s">
        <v>80</v>
      </c>
      <c r="G16" s="9">
        <v>100</v>
      </c>
      <c r="H16" s="9" t="s">
        <v>111</v>
      </c>
    </row>
    <row r="17" spans="1:8" x14ac:dyDescent="0.2">
      <c r="A17" s="8">
        <f t="shared" si="0"/>
        <v>16</v>
      </c>
      <c r="B17" s="8" t="s">
        <v>114</v>
      </c>
      <c r="C17" s="8" t="s">
        <v>62</v>
      </c>
      <c r="D17" s="2" t="s">
        <v>115</v>
      </c>
      <c r="E17" s="1">
        <v>2</v>
      </c>
      <c r="F17" s="1" t="s">
        <v>116</v>
      </c>
      <c r="G17" s="9">
        <v>100</v>
      </c>
      <c r="H17" s="9" t="s">
        <v>117</v>
      </c>
    </row>
    <row r="18" spans="1:8" x14ac:dyDescent="0.2">
      <c r="A18" s="8">
        <f t="shared" si="0"/>
        <v>17</v>
      </c>
      <c r="B18" s="8" t="s">
        <v>118</v>
      </c>
      <c r="C18" s="8" t="s">
        <v>62</v>
      </c>
      <c r="D18" s="2" t="s">
        <v>119</v>
      </c>
      <c r="E18" s="1">
        <v>2</v>
      </c>
      <c r="F18" s="1" t="s">
        <v>120</v>
      </c>
      <c r="G18" s="9">
        <v>100</v>
      </c>
      <c r="H18" s="9" t="s">
        <v>121</v>
      </c>
    </row>
    <row r="19" spans="1:8" x14ac:dyDescent="0.2">
      <c r="A19" s="8">
        <f t="shared" si="0"/>
        <v>18</v>
      </c>
      <c r="B19" s="8" t="s">
        <v>122</v>
      </c>
      <c r="C19" s="8" t="s">
        <v>62</v>
      </c>
      <c r="D19" s="2" t="s">
        <v>123</v>
      </c>
      <c r="E19" s="1">
        <v>2</v>
      </c>
      <c r="F19" s="1" t="s">
        <v>90</v>
      </c>
      <c r="G19" s="9">
        <v>100</v>
      </c>
      <c r="H19" s="9" t="s">
        <v>124</v>
      </c>
    </row>
    <row r="20" spans="1:8" x14ac:dyDescent="0.2">
      <c r="A20" s="8">
        <f t="shared" si="0"/>
        <v>19</v>
      </c>
      <c r="B20" s="8" t="s">
        <v>125</v>
      </c>
      <c r="C20" s="8" t="s">
        <v>62</v>
      </c>
      <c r="D20" s="2" t="s">
        <v>126</v>
      </c>
      <c r="E20" s="1">
        <v>2</v>
      </c>
      <c r="F20" s="1" t="s">
        <v>127</v>
      </c>
      <c r="G20" s="9">
        <v>100</v>
      </c>
      <c r="H20" s="9" t="s">
        <v>128</v>
      </c>
    </row>
    <row r="21" spans="1:8" x14ac:dyDescent="0.2">
      <c r="A21" s="8">
        <f t="shared" si="0"/>
        <v>20</v>
      </c>
      <c r="B21" s="8" t="s">
        <v>129</v>
      </c>
      <c r="C21" s="8" t="s">
        <v>62</v>
      </c>
      <c r="D21" s="2" t="s">
        <v>130</v>
      </c>
      <c r="E21" s="1">
        <v>2</v>
      </c>
      <c r="F21" s="1" t="s">
        <v>131</v>
      </c>
      <c r="G21" s="9">
        <v>100</v>
      </c>
      <c r="H21" s="9" t="s">
        <v>132</v>
      </c>
    </row>
    <row r="22" spans="1:8" x14ac:dyDescent="0.2">
      <c r="A22" s="8">
        <f t="shared" si="0"/>
        <v>21</v>
      </c>
      <c r="B22" s="8" t="s">
        <v>133</v>
      </c>
      <c r="C22" s="8" t="s">
        <v>62</v>
      </c>
      <c r="D22" s="2" t="s">
        <v>134</v>
      </c>
      <c r="E22" s="1">
        <v>2</v>
      </c>
      <c r="F22" s="1" t="s">
        <v>87</v>
      </c>
      <c r="G22" s="9">
        <v>100</v>
      </c>
      <c r="H22" s="9" t="s">
        <v>135</v>
      </c>
    </row>
    <row r="23" spans="1:8" x14ac:dyDescent="0.2">
      <c r="A23" s="8">
        <f t="shared" si="0"/>
        <v>22</v>
      </c>
      <c r="B23" s="8" t="s">
        <v>136</v>
      </c>
      <c r="C23" s="8" t="s">
        <v>62</v>
      </c>
      <c r="D23" s="2" t="s">
        <v>137</v>
      </c>
      <c r="E23" s="1">
        <v>2</v>
      </c>
      <c r="F23" s="1" t="s">
        <v>138</v>
      </c>
      <c r="G23" s="9">
        <v>100</v>
      </c>
      <c r="H23" s="9" t="s">
        <v>139</v>
      </c>
    </row>
    <row r="24" spans="1:8" x14ac:dyDescent="0.2">
      <c r="A24" s="8">
        <f t="shared" si="0"/>
        <v>23</v>
      </c>
      <c r="B24" s="8" t="s">
        <v>140</v>
      </c>
      <c r="C24" s="8" t="s">
        <v>62</v>
      </c>
      <c r="D24" s="2" t="s">
        <v>141</v>
      </c>
      <c r="E24" s="1">
        <v>2</v>
      </c>
      <c r="F24" s="1" t="s">
        <v>142</v>
      </c>
      <c r="G24" s="9">
        <v>100</v>
      </c>
      <c r="H24" s="9" t="s">
        <v>139</v>
      </c>
    </row>
    <row r="25" spans="1:8" x14ac:dyDescent="0.2">
      <c r="A25" s="8">
        <f t="shared" si="0"/>
        <v>24</v>
      </c>
      <c r="B25" s="8" t="s">
        <v>143</v>
      </c>
      <c r="C25" s="8" t="s">
        <v>62</v>
      </c>
      <c r="D25" s="2" t="s">
        <v>144</v>
      </c>
      <c r="E25" s="1">
        <v>2</v>
      </c>
      <c r="F25" s="1" t="s">
        <v>72</v>
      </c>
      <c r="G25" s="9">
        <v>100</v>
      </c>
      <c r="H25" s="9" t="s">
        <v>145</v>
      </c>
    </row>
    <row r="26" spans="1:8" x14ac:dyDescent="0.2">
      <c r="A26" s="8">
        <f t="shared" si="0"/>
        <v>25</v>
      </c>
      <c r="B26" s="8" t="s">
        <v>146</v>
      </c>
      <c r="C26" s="8" t="s">
        <v>62</v>
      </c>
      <c r="D26" s="2" t="s">
        <v>147</v>
      </c>
      <c r="E26" s="1">
        <v>2</v>
      </c>
      <c r="F26" s="1" t="s">
        <v>148</v>
      </c>
      <c r="G26" s="9">
        <v>100</v>
      </c>
      <c r="H26" s="9" t="s">
        <v>145</v>
      </c>
    </row>
    <row r="27" spans="1:8" x14ac:dyDescent="0.2">
      <c r="A27" s="8">
        <f t="shared" si="0"/>
        <v>26</v>
      </c>
      <c r="B27" s="8" t="s">
        <v>149</v>
      </c>
      <c r="C27" s="8" t="s">
        <v>62</v>
      </c>
      <c r="D27" s="2" t="s">
        <v>150</v>
      </c>
      <c r="E27" s="1">
        <v>2</v>
      </c>
      <c r="F27" s="1" t="s">
        <v>131</v>
      </c>
      <c r="G27" s="9">
        <v>100</v>
      </c>
      <c r="H27" s="9" t="s">
        <v>151</v>
      </c>
    </row>
    <row r="28" spans="1:8" x14ac:dyDescent="0.2">
      <c r="A28" s="8">
        <f t="shared" si="0"/>
        <v>27</v>
      </c>
      <c r="B28" s="8" t="s">
        <v>152</v>
      </c>
      <c r="C28" s="8" t="s">
        <v>62</v>
      </c>
      <c r="D28" s="2" t="s">
        <v>153</v>
      </c>
      <c r="E28" s="1">
        <v>2</v>
      </c>
      <c r="F28" s="1" t="s">
        <v>108</v>
      </c>
      <c r="G28" s="9">
        <v>100</v>
      </c>
      <c r="H28" s="9" t="s">
        <v>154</v>
      </c>
    </row>
    <row r="29" spans="1:8" x14ac:dyDescent="0.2">
      <c r="A29" s="8">
        <f t="shared" si="0"/>
        <v>28</v>
      </c>
      <c r="B29" s="8" t="s">
        <v>155</v>
      </c>
      <c r="C29" s="8" t="s">
        <v>62</v>
      </c>
      <c r="D29" s="2" t="s">
        <v>156</v>
      </c>
      <c r="E29" s="1">
        <v>2</v>
      </c>
      <c r="F29" s="1" t="s">
        <v>72</v>
      </c>
      <c r="G29" s="9">
        <v>100</v>
      </c>
      <c r="H29" s="9" t="s">
        <v>157</v>
      </c>
    </row>
    <row r="30" spans="1:8" x14ac:dyDescent="0.2">
      <c r="A30" s="8">
        <f t="shared" si="0"/>
        <v>29</v>
      </c>
      <c r="B30" s="8" t="s">
        <v>158</v>
      </c>
      <c r="C30" s="8" t="s">
        <v>62</v>
      </c>
      <c r="D30" s="2" t="s">
        <v>159</v>
      </c>
      <c r="E30" s="1">
        <v>2</v>
      </c>
      <c r="F30" s="1" t="s">
        <v>148</v>
      </c>
      <c r="G30" s="9">
        <v>100</v>
      </c>
      <c r="H30" s="9" t="s">
        <v>157</v>
      </c>
    </row>
    <row r="31" spans="1:8" x14ac:dyDescent="0.2">
      <c r="A31" s="8">
        <f t="shared" si="0"/>
        <v>30</v>
      </c>
      <c r="B31" s="8" t="s">
        <v>160</v>
      </c>
      <c r="C31" s="8" t="s">
        <v>62</v>
      </c>
      <c r="D31" s="2" t="s">
        <v>161</v>
      </c>
      <c r="E31" s="1">
        <v>2</v>
      </c>
      <c r="F31" s="1" t="s">
        <v>76</v>
      </c>
      <c r="G31" s="9">
        <v>100</v>
      </c>
      <c r="H31" s="9" t="s">
        <v>162</v>
      </c>
    </row>
    <row r="32" spans="1:8" x14ac:dyDescent="0.2">
      <c r="A32" s="8">
        <f t="shared" si="0"/>
        <v>31</v>
      </c>
      <c r="B32" s="8" t="s">
        <v>163</v>
      </c>
      <c r="C32" s="8" t="s">
        <v>62</v>
      </c>
      <c r="D32" s="2" t="s">
        <v>164</v>
      </c>
      <c r="E32" s="1">
        <v>2</v>
      </c>
      <c r="F32" s="1" t="s">
        <v>80</v>
      </c>
      <c r="G32" s="9">
        <v>100</v>
      </c>
      <c r="H32" s="9" t="s">
        <v>162</v>
      </c>
    </row>
    <row r="33" spans="1:8" x14ac:dyDescent="0.2">
      <c r="A33" s="8">
        <f t="shared" si="0"/>
        <v>32</v>
      </c>
      <c r="B33" s="8" t="s">
        <v>165</v>
      </c>
      <c r="C33" s="8" t="s">
        <v>62</v>
      </c>
      <c r="D33" s="2" t="s">
        <v>166</v>
      </c>
      <c r="E33" s="1">
        <v>2</v>
      </c>
      <c r="F33" s="1" t="s">
        <v>167</v>
      </c>
      <c r="G33" s="9">
        <v>100</v>
      </c>
      <c r="H33" s="9" t="s">
        <v>168</v>
      </c>
    </row>
    <row r="34" spans="1:8" x14ac:dyDescent="0.2">
      <c r="A34" s="8">
        <f t="shared" si="0"/>
        <v>33</v>
      </c>
      <c r="B34" s="8" t="s">
        <v>169</v>
      </c>
      <c r="C34" s="8" t="s">
        <v>62</v>
      </c>
      <c r="D34" s="2" t="s">
        <v>170</v>
      </c>
      <c r="E34" s="1">
        <v>2</v>
      </c>
      <c r="F34" s="1" t="s">
        <v>371</v>
      </c>
      <c r="G34" s="9">
        <v>100</v>
      </c>
      <c r="H34" s="9" t="s">
        <v>168</v>
      </c>
    </row>
    <row r="35" spans="1:8" x14ac:dyDescent="0.2">
      <c r="A35" s="8">
        <f t="shared" si="0"/>
        <v>34</v>
      </c>
      <c r="B35" s="8" t="s">
        <v>171</v>
      </c>
      <c r="C35" s="8" t="s">
        <v>62</v>
      </c>
      <c r="D35" s="3" t="s">
        <v>172</v>
      </c>
      <c r="E35" s="1">
        <v>2</v>
      </c>
      <c r="F35" s="1" t="s">
        <v>173</v>
      </c>
      <c r="G35" s="9">
        <v>100</v>
      </c>
      <c r="H35" s="9" t="s">
        <v>174</v>
      </c>
    </row>
    <row r="36" spans="1:8" x14ac:dyDescent="0.2">
      <c r="A36" s="8">
        <f t="shared" si="0"/>
        <v>35</v>
      </c>
      <c r="B36" s="8" t="s">
        <v>175</v>
      </c>
      <c r="C36" s="8" t="s">
        <v>62</v>
      </c>
      <c r="D36" s="3" t="s">
        <v>176</v>
      </c>
      <c r="E36" s="1">
        <v>2</v>
      </c>
      <c r="F36" s="1" t="s">
        <v>177</v>
      </c>
      <c r="G36" s="9">
        <v>100</v>
      </c>
      <c r="H36" s="9" t="s">
        <v>174</v>
      </c>
    </row>
    <row r="37" spans="1:8" ht="24" x14ac:dyDescent="0.2">
      <c r="A37" s="8">
        <f t="shared" si="0"/>
        <v>36</v>
      </c>
      <c r="B37" s="8" t="s">
        <v>178</v>
      </c>
      <c r="C37" s="8" t="s">
        <v>62</v>
      </c>
      <c r="D37" s="3" t="s">
        <v>179</v>
      </c>
      <c r="E37" s="1">
        <v>2</v>
      </c>
      <c r="F37" s="1" t="s">
        <v>180</v>
      </c>
      <c r="G37" s="9">
        <v>100</v>
      </c>
      <c r="H37" s="9" t="s">
        <v>181</v>
      </c>
    </row>
    <row r="38" spans="1:8" ht="24" x14ac:dyDescent="0.2">
      <c r="A38" s="8">
        <f t="shared" si="0"/>
        <v>37</v>
      </c>
      <c r="B38" s="8" t="s">
        <v>182</v>
      </c>
      <c r="C38" s="8" t="s">
        <v>62</v>
      </c>
      <c r="D38" s="3" t="s">
        <v>183</v>
      </c>
      <c r="E38" s="1">
        <v>2</v>
      </c>
      <c r="F38" s="1" t="s">
        <v>184</v>
      </c>
      <c r="G38" s="9">
        <v>100</v>
      </c>
      <c r="H38" s="9" t="s">
        <v>181</v>
      </c>
    </row>
    <row r="39" spans="1:8" x14ac:dyDescent="0.2">
      <c r="A39" s="8">
        <f t="shared" si="0"/>
        <v>38</v>
      </c>
      <c r="B39" s="8" t="s">
        <v>185</v>
      </c>
      <c r="C39" s="8" t="s">
        <v>62</v>
      </c>
      <c r="D39" s="3" t="s">
        <v>186</v>
      </c>
      <c r="E39" s="1">
        <v>2</v>
      </c>
      <c r="F39" s="1" t="s">
        <v>76</v>
      </c>
      <c r="G39" s="9">
        <v>100</v>
      </c>
      <c r="H39" s="9" t="s">
        <v>187</v>
      </c>
    </row>
    <row r="40" spans="1:8" x14ac:dyDescent="0.2">
      <c r="A40" s="8">
        <f t="shared" si="0"/>
        <v>39</v>
      </c>
      <c r="B40" s="8" t="s">
        <v>188</v>
      </c>
      <c r="C40" s="8" t="s">
        <v>62</v>
      </c>
      <c r="D40" s="3" t="s">
        <v>189</v>
      </c>
      <c r="E40" s="1">
        <v>2</v>
      </c>
      <c r="F40" s="1" t="s">
        <v>80</v>
      </c>
      <c r="G40" s="9">
        <v>100</v>
      </c>
      <c r="H40" s="9" t="s">
        <v>187</v>
      </c>
    </row>
    <row r="41" spans="1:8" x14ac:dyDescent="0.2">
      <c r="A41" s="8">
        <f t="shared" si="0"/>
        <v>40</v>
      </c>
      <c r="B41" s="8" t="s">
        <v>190</v>
      </c>
      <c r="C41" s="8" t="s">
        <v>62</v>
      </c>
      <c r="D41" s="4" t="s">
        <v>191</v>
      </c>
      <c r="E41" s="5">
        <v>2</v>
      </c>
      <c r="F41" s="5" t="s">
        <v>192</v>
      </c>
      <c r="G41" s="9">
        <v>100</v>
      </c>
      <c r="H41" s="10" t="s">
        <v>193</v>
      </c>
    </row>
    <row r="42" spans="1:8" x14ac:dyDescent="0.2">
      <c r="A42" s="8">
        <f t="shared" si="0"/>
        <v>41</v>
      </c>
      <c r="B42" s="8" t="s">
        <v>194</v>
      </c>
      <c r="C42" s="8" t="s">
        <v>62</v>
      </c>
      <c r="D42" s="4" t="s">
        <v>195</v>
      </c>
      <c r="E42" s="5">
        <v>2</v>
      </c>
      <c r="F42" s="5" t="s">
        <v>196</v>
      </c>
      <c r="G42" s="9">
        <v>100</v>
      </c>
      <c r="H42" s="10" t="s">
        <v>193</v>
      </c>
    </row>
    <row r="43" spans="1:8" x14ac:dyDescent="0.2">
      <c r="A43" s="150">
        <v>99</v>
      </c>
      <c r="B43" s="150" t="s">
        <v>397</v>
      </c>
      <c r="C43" s="150" t="s">
        <v>62</v>
      </c>
      <c r="D43" s="151" t="s">
        <v>398</v>
      </c>
      <c r="E43" s="152">
        <v>2</v>
      </c>
      <c r="F43" s="152" t="s">
        <v>202</v>
      </c>
      <c r="G43" s="153">
        <v>100</v>
      </c>
      <c r="H43" s="154" t="s">
        <v>399</v>
      </c>
    </row>
    <row r="44" spans="1:8" x14ac:dyDescent="0.2">
      <c r="A44" s="150">
        <v>100</v>
      </c>
      <c r="B44" s="150" t="s">
        <v>400</v>
      </c>
      <c r="C44" s="150" t="s">
        <v>62</v>
      </c>
      <c r="D44" s="151" t="s">
        <v>401</v>
      </c>
      <c r="E44" s="152">
        <v>2</v>
      </c>
      <c r="F44" s="152" t="s">
        <v>64</v>
      </c>
      <c r="G44" s="153">
        <v>100</v>
      </c>
      <c r="H44" s="154" t="s">
        <v>399</v>
      </c>
    </row>
    <row r="45" spans="1:8" x14ac:dyDescent="0.2">
      <c r="A45" s="8">
        <v>42</v>
      </c>
      <c r="B45" s="8" t="s">
        <v>197</v>
      </c>
      <c r="C45" s="8" t="s">
        <v>62</v>
      </c>
      <c r="D45" s="4" t="s">
        <v>198</v>
      </c>
      <c r="E45" s="5">
        <v>2</v>
      </c>
      <c r="F45" s="5" t="s">
        <v>142</v>
      </c>
      <c r="G45" s="9">
        <v>100</v>
      </c>
      <c r="H45" s="10" t="s">
        <v>199</v>
      </c>
    </row>
    <row r="46" spans="1:8" x14ac:dyDescent="0.2">
      <c r="A46" s="8">
        <v>43</v>
      </c>
      <c r="B46" s="8" t="s">
        <v>200</v>
      </c>
      <c r="C46" s="8" t="s">
        <v>62</v>
      </c>
      <c r="D46" s="4" t="s">
        <v>201</v>
      </c>
      <c r="E46" s="5">
        <v>2</v>
      </c>
      <c r="F46" s="5" t="s">
        <v>202</v>
      </c>
      <c r="G46" s="9">
        <v>100</v>
      </c>
      <c r="H46" s="10" t="s">
        <v>203</v>
      </c>
    </row>
    <row r="47" spans="1:8" x14ac:dyDescent="0.2">
      <c r="A47" s="8">
        <v>44</v>
      </c>
      <c r="B47" s="8" t="s">
        <v>204</v>
      </c>
      <c r="C47" s="8" t="s">
        <v>62</v>
      </c>
      <c r="D47" s="4" t="s">
        <v>205</v>
      </c>
      <c r="E47" s="5">
        <v>2</v>
      </c>
      <c r="F47" s="5" t="s">
        <v>131</v>
      </c>
      <c r="G47" s="9">
        <v>100</v>
      </c>
      <c r="H47" s="10" t="s">
        <v>206</v>
      </c>
    </row>
    <row r="48" spans="1:8" x14ac:dyDescent="0.2">
      <c r="A48" s="8">
        <v>45</v>
      </c>
      <c r="B48" s="8" t="s">
        <v>207</v>
      </c>
      <c r="C48" s="8" t="s">
        <v>62</v>
      </c>
      <c r="D48" s="4" t="s">
        <v>208</v>
      </c>
      <c r="E48" s="5">
        <v>2</v>
      </c>
      <c r="F48" s="5" t="s">
        <v>209</v>
      </c>
      <c r="G48" s="9">
        <v>100</v>
      </c>
      <c r="H48" s="10" t="s">
        <v>206</v>
      </c>
    </row>
    <row r="49" spans="1:8" x14ac:dyDescent="0.2">
      <c r="A49" s="8">
        <v>46</v>
      </c>
      <c r="B49" s="8" t="s">
        <v>210</v>
      </c>
      <c r="C49" s="8" t="s">
        <v>62</v>
      </c>
      <c r="D49" s="4" t="s">
        <v>211</v>
      </c>
      <c r="E49" s="5">
        <v>2</v>
      </c>
      <c r="F49" s="5" t="s">
        <v>173</v>
      </c>
      <c r="G49" s="9">
        <v>100</v>
      </c>
      <c r="H49" s="10" t="s">
        <v>212</v>
      </c>
    </row>
    <row r="50" spans="1:8" x14ac:dyDescent="0.2">
      <c r="A50" s="8">
        <v>47</v>
      </c>
      <c r="B50" s="8" t="s">
        <v>213</v>
      </c>
      <c r="C50" s="8" t="s">
        <v>62</v>
      </c>
      <c r="D50" s="4" t="s">
        <v>214</v>
      </c>
      <c r="E50" s="5">
        <v>2</v>
      </c>
      <c r="F50" s="5" t="s">
        <v>177</v>
      </c>
      <c r="G50" s="9">
        <v>100</v>
      </c>
      <c r="H50" s="10" t="s">
        <v>212</v>
      </c>
    </row>
    <row r="51" spans="1:8" x14ac:dyDescent="0.2">
      <c r="A51" s="8">
        <v>48</v>
      </c>
      <c r="B51" s="8" t="s">
        <v>215</v>
      </c>
      <c r="C51" s="8" t="s">
        <v>62</v>
      </c>
      <c r="D51" s="4" t="s">
        <v>216</v>
      </c>
      <c r="E51" s="5">
        <v>2</v>
      </c>
      <c r="F51" s="5" t="s">
        <v>192</v>
      </c>
      <c r="G51" s="9">
        <v>100</v>
      </c>
      <c r="H51" s="10" t="s">
        <v>217</v>
      </c>
    </row>
    <row r="52" spans="1:8" x14ac:dyDescent="0.2">
      <c r="A52" s="8">
        <v>49</v>
      </c>
      <c r="B52" s="8" t="s">
        <v>218</v>
      </c>
      <c r="C52" s="8" t="s">
        <v>62</v>
      </c>
      <c r="D52" s="4" t="s">
        <v>219</v>
      </c>
      <c r="E52" s="5">
        <v>2</v>
      </c>
      <c r="F52" s="5" t="s">
        <v>80</v>
      </c>
      <c r="G52" s="9">
        <v>100</v>
      </c>
      <c r="H52" s="10" t="s">
        <v>217</v>
      </c>
    </row>
    <row r="53" spans="1:8" x14ac:dyDescent="0.2">
      <c r="A53" s="8">
        <v>50</v>
      </c>
      <c r="B53" s="8" t="s">
        <v>220</v>
      </c>
      <c r="C53" s="8" t="s">
        <v>62</v>
      </c>
      <c r="D53" s="4" t="s">
        <v>221</v>
      </c>
      <c r="E53" s="5">
        <v>2</v>
      </c>
      <c r="F53" s="5" t="s">
        <v>76</v>
      </c>
      <c r="G53" s="9">
        <v>100</v>
      </c>
      <c r="H53" s="10" t="s">
        <v>222</v>
      </c>
    </row>
    <row r="54" spans="1:8" x14ac:dyDescent="0.2">
      <c r="A54" s="8">
        <v>51</v>
      </c>
      <c r="B54" s="8" t="s">
        <v>223</v>
      </c>
      <c r="C54" s="8" t="s">
        <v>62</v>
      </c>
      <c r="D54" s="4" t="s">
        <v>224</v>
      </c>
      <c r="E54" s="5">
        <v>2</v>
      </c>
      <c r="F54" s="5" t="s">
        <v>80</v>
      </c>
      <c r="G54" s="9">
        <v>100</v>
      </c>
      <c r="H54" s="10" t="s">
        <v>222</v>
      </c>
    </row>
    <row r="55" spans="1:8" x14ac:dyDescent="0.2">
      <c r="A55" s="8">
        <v>52</v>
      </c>
      <c r="B55" s="8" t="s">
        <v>225</v>
      </c>
      <c r="C55" s="8" t="s">
        <v>62</v>
      </c>
      <c r="D55" s="4" t="s">
        <v>226</v>
      </c>
      <c r="E55" s="5">
        <v>2</v>
      </c>
      <c r="F55" s="5" t="s">
        <v>227</v>
      </c>
      <c r="G55" s="9">
        <v>100</v>
      </c>
      <c r="H55" s="10" t="s">
        <v>228</v>
      </c>
    </row>
    <row r="56" spans="1:8" x14ac:dyDescent="0.2">
      <c r="A56" s="8">
        <v>53</v>
      </c>
      <c r="B56" s="8" t="s">
        <v>229</v>
      </c>
      <c r="C56" s="8" t="s">
        <v>62</v>
      </c>
      <c r="D56" s="4" t="s">
        <v>230</v>
      </c>
      <c r="E56" s="5">
        <v>2</v>
      </c>
      <c r="F56" s="5" t="s">
        <v>98</v>
      </c>
      <c r="G56" s="9">
        <v>100</v>
      </c>
      <c r="H56" s="10" t="s">
        <v>228</v>
      </c>
    </row>
    <row r="57" spans="1:8" x14ac:dyDescent="0.2">
      <c r="A57" s="8">
        <v>54</v>
      </c>
      <c r="B57" s="8" t="s">
        <v>231</v>
      </c>
      <c r="C57" s="8" t="s">
        <v>62</v>
      </c>
      <c r="D57" s="4" t="s">
        <v>232</v>
      </c>
      <c r="E57" s="5">
        <v>2</v>
      </c>
      <c r="F57" s="5" t="s">
        <v>227</v>
      </c>
      <c r="G57" s="9">
        <v>100</v>
      </c>
      <c r="H57" s="10" t="s">
        <v>233</v>
      </c>
    </row>
    <row r="58" spans="1:8" x14ac:dyDescent="0.2">
      <c r="A58" s="8">
        <v>55</v>
      </c>
      <c r="B58" s="8" t="s">
        <v>234</v>
      </c>
      <c r="C58" s="8" t="s">
        <v>62</v>
      </c>
      <c r="D58" s="4" t="s">
        <v>235</v>
      </c>
      <c r="E58" s="5">
        <v>2</v>
      </c>
      <c r="F58" s="5" t="s">
        <v>98</v>
      </c>
      <c r="G58" s="9">
        <v>100</v>
      </c>
      <c r="H58" s="10" t="s">
        <v>233</v>
      </c>
    </row>
    <row r="59" spans="1:8" x14ac:dyDescent="0.2">
      <c r="A59" s="8">
        <v>56</v>
      </c>
      <c r="B59" s="8" t="s">
        <v>236</v>
      </c>
      <c r="C59" s="8" t="s">
        <v>62</v>
      </c>
      <c r="D59" s="4" t="s">
        <v>237</v>
      </c>
      <c r="E59" s="5">
        <v>2</v>
      </c>
      <c r="F59" s="5" t="s">
        <v>192</v>
      </c>
      <c r="G59" s="9">
        <v>100</v>
      </c>
      <c r="H59" s="10" t="s">
        <v>238</v>
      </c>
    </row>
    <row r="60" spans="1:8" x14ac:dyDescent="0.2">
      <c r="A60" s="8">
        <v>57</v>
      </c>
      <c r="B60" s="8" t="s">
        <v>239</v>
      </c>
      <c r="C60" s="8" t="s">
        <v>62</v>
      </c>
      <c r="D60" s="4" t="s">
        <v>240</v>
      </c>
      <c r="E60" s="5">
        <v>2</v>
      </c>
      <c r="F60" s="5" t="s">
        <v>196</v>
      </c>
      <c r="G60" s="9">
        <v>100</v>
      </c>
      <c r="H60" s="10" t="s">
        <v>238</v>
      </c>
    </row>
    <row r="61" spans="1:8" x14ac:dyDescent="0.2">
      <c r="A61" s="8">
        <v>58</v>
      </c>
      <c r="B61" s="8" t="s">
        <v>241</v>
      </c>
      <c r="C61" s="8" t="s">
        <v>62</v>
      </c>
      <c r="D61" s="4" t="s">
        <v>242</v>
      </c>
      <c r="E61" s="5">
        <v>2</v>
      </c>
      <c r="F61" s="5" t="s">
        <v>243</v>
      </c>
      <c r="G61" s="9">
        <v>100</v>
      </c>
      <c r="H61" s="10" t="s">
        <v>244</v>
      </c>
    </row>
    <row r="62" spans="1:8" x14ac:dyDescent="0.2">
      <c r="A62" s="8">
        <v>59</v>
      </c>
      <c r="B62" s="8" t="s">
        <v>245</v>
      </c>
      <c r="C62" s="8" t="s">
        <v>62</v>
      </c>
      <c r="D62" s="4" t="s">
        <v>246</v>
      </c>
      <c r="E62" s="5">
        <v>2</v>
      </c>
      <c r="F62" s="5" t="s">
        <v>127</v>
      </c>
      <c r="G62" s="9">
        <v>100</v>
      </c>
      <c r="H62" s="10" t="s">
        <v>244</v>
      </c>
    </row>
    <row r="63" spans="1:8" x14ac:dyDescent="0.2">
      <c r="A63" s="8">
        <v>60</v>
      </c>
      <c r="B63" s="8" t="s">
        <v>247</v>
      </c>
      <c r="C63" s="8" t="s">
        <v>62</v>
      </c>
      <c r="D63" s="4" t="s">
        <v>248</v>
      </c>
      <c r="E63" s="5">
        <v>2</v>
      </c>
      <c r="F63" s="5" t="s">
        <v>243</v>
      </c>
      <c r="G63" s="9">
        <v>100</v>
      </c>
      <c r="H63" s="10" t="s">
        <v>249</v>
      </c>
    </row>
    <row r="64" spans="1:8" x14ac:dyDescent="0.2">
      <c r="A64" s="8">
        <v>61</v>
      </c>
      <c r="B64" s="8" t="s">
        <v>250</v>
      </c>
      <c r="C64" s="8" t="s">
        <v>62</v>
      </c>
      <c r="D64" s="4" t="s">
        <v>251</v>
      </c>
      <c r="E64" s="5">
        <v>2</v>
      </c>
      <c r="F64" s="5" t="s">
        <v>127</v>
      </c>
      <c r="G64" s="9">
        <v>100</v>
      </c>
      <c r="H64" s="10" t="s">
        <v>249</v>
      </c>
    </row>
    <row r="65" spans="1:8" x14ac:dyDescent="0.2">
      <c r="A65" s="8">
        <v>62</v>
      </c>
      <c r="B65" s="8" t="s">
        <v>252</v>
      </c>
      <c r="C65" s="8" t="s">
        <v>62</v>
      </c>
      <c r="D65" s="4" t="s">
        <v>253</v>
      </c>
      <c r="E65" s="5">
        <v>2</v>
      </c>
      <c r="F65" s="5" t="s">
        <v>254</v>
      </c>
      <c r="G65" s="9">
        <v>100</v>
      </c>
      <c r="H65" s="10" t="s">
        <v>255</v>
      </c>
    </row>
    <row r="66" spans="1:8" x14ac:dyDescent="0.2">
      <c r="A66" s="8">
        <v>63</v>
      </c>
      <c r="B66" s="8" t="s">
        <v>256</v>
      </c>
      <c r="C66" s="8" t="s">
        <v>62</v>
      </c>
      <c r="D66" s="4" t="s">
        <v>257</v>
      </c>
      <c r="E66" s="5">
        <v>2</v>
      </c>
      <c r="F66" s="5" t="s">
        <v>258</v>
      </c>
      <c r="G66" s="9">
        <v>100</v>
      </c>
      <c r="H66" s="10" t="s">
        <v>255</v>
      </c>
    </row>
    <row r="67" spans="1:8" x14ac:dyDescent="0.2">
      <c r="A67" s="8">
        <v>64</v>
      </c>
      <c r="B67" s="8" t="s">
        <v>259</v>
      </c>
      <c r="C67" s="8" t="s">
        <v>62</v>
      </c>
      <c r="D67" s="4" t="s">
        <v>260</v>
      </c>
      <c r="E67" s="5">
        <v>2</v>
      </c>
      <c r="F67" s="5" t="s">
        <v>131</v>
      </c>
      <c r="G67" s="9">
        <v>100</v>
      </c>
      <c r="H67" s="10" t="s">
        <v>261</v>
      </c>
    </row>
    <row r="68" spans="1:8" x14ac:dyDescent="0.2">
      <c r="A68" s="8">
        <v>65</v>
      </c>
      <c r="B68" s="8" t="s">
        <v>262</v>
      </c>
      <c r="C68" s="8" t="s">
        <v>62</v>
      </c>
      <c r="D68" s="4" t="s">
        <v>263</v>
      </c>
      <c r="E68" s="5">
        <v>2</v>
      </c>
      <c r="F68" s="5" t="s">
        <v>209</v>
      </c>
      <c r="G68" s="9">
        <v>100</v>
      </c>
      <c r="H68" s="10" t="s">
        <v>261</v>
      </c>
    </row>
    <row r="69" spans="1:8" x14ac:dyDescent="0.2">
      <c r="A69" s="8">
        <v>66</v>
      </c>
      <c r="B69" s="8" t="s">
        <v>264</v>
      </c>
      <c r="C69" s="8" t="s">
        <v>62</v>
      </c>
      <c r="D69" s="4" t="s">
        <v>265</v>
      </c>
      <c r="E69" s="5">
        <v>2</v>
      </c>
      <c r="F69" s="5" t="s">
        <v>72</v>
      </c>
      <c r="G69" s="9">
        <v>100</v>
      </c>
      <c r="H69" s="10" t="s">
        <v>266</v>
      </c>
    </row>
    <row r="70" spans="1:8" x14ac:dyDescent="0.2">
      <c r="A70" s="8">
        <v>67</v>
      </c>
      <c r="B70" s="8" t="s">
        <v>267</v>
      </c>
      <c r="C70" s="8" t="s">
        <v>62</v>
      </c>
      <c r="D70" s="4" t="s">
        <v>268</v>
      </c>
      <c r="E70" s="5">
        <v>2</v>
      </c>
      <c r="F70" s="5" t="s">
        <v>148</v>
      </c>
      <c r="G70" s="9">
        <v>100</v>
      </c>
      <c r="H70" s="10" t="s">
        <v>266</v>
      </c>
    </row>
    <row r="71" spans="1:8" x14ac:dyDescent="0.2">
      <c r="A71" s="8">
        <v>68</v>
      </c>
      <c r="B71" s="8" t="s">
        <v>269</v>
      </c>
      <c r="C71" s="8" t="s">
        <v>62</v>
      </c>
      <c r="D71" s="4" t="s">
        <v>270</v>
      </c>
      <c r="E71" s="5">
        <v>2</v>
      </c>
      <c r="F71" s="5" t="s">
        <v>271</v>
      </c>
      <c r="G71" s="9">
        <v>100</v>
      </c>
      <c r="H71" s="10" t="s">
        <v>272</v>
      </c>
    </row>
    <row r="72" spans="1:8" x14ac:dyDescent="0.2">
      <c r="A72" s="8">
        <v>69</v>
      </c>
      <c r="B72" s="8" t="s">
        <v>273</v>
      </c>
      <c r="C72" s="8" t="s">
        <v>62</v>
      </c>
      <c r="D72" s="4" t="s">
        <v>274</v>
      </c>
      <c r="E72" s="5">
        <v>2</v>
      </c>
      <c r="F72" s="5" t="s">
        <v>243</v>
      </c>
      <c r="G72" s="9">
        <v>100</v>
      </c>
      <c r="H72" s="10" t="s">
        <v>272</v>
      </c>
    </row>
    <row r="73" spans="1:8" x14ac:dyDescent="0.2">
      <c r="A73" s="8">
        <v>70</v>
      </c>
      <c r="B73" s="8" t="s">
        <v>275</v>
      </c>
      <c r="C73" s="8" t="s">
        <v>62</v>
      </c>
      <c r="D73" s="4" t="s">
        <v>276</v>
      </c>
      <c r="E73" s="5">
        <v>2</v>
      </c>
      <c r="F73" s="5" t="s">
        <v>277</v>
      </c>
      <c r="G73" s="9">
        <v>100</v>
      </c>
      <c r="H73" s="10" t="s">
        <v>255</v>
      </c>
    </row>
    <row r="74" spans="1:8" x14ac:dyDescent="0.2">
      <c r="A74" s="8">
        <v>71</v>
      </c>
      <c r="B74" s="8" t="s">
        <v>278</v>
      </c>
      <c r="C74" s="8" t="s">
        <v>62</v>
      </c>
      <c r="D74" s="4" t="s">
        <v>279</v>
      </c>
      <c r="E74" s="5">
        <v>2</v>
      </c>
      <c r="F74" s="5" t="s">
        <v>280</v>
      </c>
      <c r="G74" s="9">
        <v>100</v>
      </c>
      <c r="H74" s="10" t="s">
        <v>255</v>
      </c>
    </row>
    <row r="75" spans="1:8" x14ac:dyDescent="0.2">
      <c r="A75" s="8">
        <v>72</v>
      </c>
      <c r="B75" s="8" t="s">
        <v>281</v>
      </c>
      <c r="C75" s="8" t="s">
        <v>62</v>
      </c>
      <c r="D75" s="4" t="s">
        <v>282</v>
      </c>
      <c r="E75" s="5">
        <v>2</v>
      </c>
      <c r="F75" s="5" t="s">
        <v>243</v>
      </c>
      <c r="G75" s="9">
        <v>100</v>
      </c>
      <c r="H75" s="10" t="s">
        <v>283</v>
      </c>
    </row>
    <row r="76" spans="1:8" x14ac:dyDescent="0.2">
      <c r="A76" s="8">
        <v>73</v>
      </c>
      <c r="B76" s="8" t="s">
        <v>284</v>
      </c>
      <c r="C76" s="8" t="s">
        <v>62</v>
      </c>
      <c r="D76" s="4" t="s">
        <v>285</v>
      </c>
      <c r="E76" s="5">
        <v>2</v>
      </c>
      <c r="F76" s="5" t="s">
        <v>127</v>
      </c>
      <c r="G76" s="9">
        <v>100</v>
      </c>
      <c r="H76" s="10" t="s">
        <v>283</v>
      </c>
    </row>
    <row r="77" spans="1:8" x14ac:dyDescent="0.2">
      <c r="A77" s="8">
        <v>74</v>
      </c>
      <c r="B77" s="8" t="s">
        <v>286</v>
      </c>
      <c r="C77" s="8" t="s">
        <v>62</v>
      </c>
      <c r="D77" s="4" t="s">
        <v>287</v>
      </c>
      <c r="E77" s="5">
        <v>2</v>
      </c>
      <c r="F77" s="5" t="s">
        <v>173</v>
      </c>
      <c r="G77" s="9">
        <v>100</v>
      </c>
      <c r="H77" s="10" t="s">
        <v>288</v>
      </c>
    </row>
    <row r="78" spans="1:8" x14ac:dyDescent="0.2">
      <c r="A78" s="8">
        <v>75</v>
      </c>
      <c r="B78" s="8" t="s">
        <v>289</v>
      </c>
      <c r="C78" s="8" t="s">
        <v>62</v>
      </c>
      <c r="D78" s="4" t="s">
        <v>290</v>
      </c>
      <c r="E78" s="5">
        <v>2</v>
      </c>
      <c r="F78" s="5" t="s">
        <v>177</v>
      </c>
      <c r="G78" s="9">
        <v>100</v>
      </c>
      <c r="H78" s="10" t="s">
        <v>288</v>
      </c>
    </row>
    <row r="79" spans="1:8" x14ac:dyDescent="0.2">
      <c r="A79" s="8">
        <v>76</v>
      </c>
      <c r="B79" s="8" t="s">
        <v>291</v>
      </c>
      <c r="C79" s="8" t="s">
        <v>62</v>
      </c>
      <c r="D79" s="4" t="s">
        <v>292</v>
      </c>
      <c r="E79" s="5">
        <v>2</v>
      </c>
      <c r="F79" s="5" t="s">
        <v>180</v>
      </c>
      <c r="G79" s="9">
        <v>100</v>
      </c>
      <c r="H79" s="10" t="s">
        <v>293</v>
      </c>
    </row>
    <row r="80" spans="1:8" x14ac:dyDescent="0.2">
      <c r="A80" s="8">
        <v>77</v>
      </c>
      <c r="B80" s="8" t="s">
        <v>294</v>
      </c>
      <c r="C80" s="8" t="s">
        <v>62</v>
      </c>
      <c r="D80" s="4" t="s">
        <v>295</v>
      </c>
      <c r="E80" s="5">
        <v>2</v>
      </c>
      <c r="F80" s="5" t="s">
        <v>148</v>
      </c>
      <c r="G80" s="9">
        <v>100</v>
      </c>
      <c r="H80" s="10" t="s">
        <v>73</v>
      </c>
    </row>
    <row r="81" spans="1:8" x14ac:dyDescent="0.2">
      <c r="A81" s="8">
        <v>78</v>
      </c>
      <c r="B81" s="8" t="s">
        <v>296</v>
      </c>
      <c r="C81" s="8" t="s">
        <v>62</v>
      </c>
      <c r="D81" s="4" t="s">
        <v>297</v>
      </c>
      <c r="E81" s="5">
        <v>2</v>
      </c>
      <c r="F81" s="5" t="s">
        <v>298</v>
      </c>
      <c r="G81" s="9">
        <v>100</v>
      </c>
      <c r="H81" s="10" t="s">
        <v>299</v>
      </c>
    </row>
    <row r="82" spans="1:8" x14ac:dyDescent="0.2">
      <c r="A82" s="8">
        <v>79</v>
      </c>
      <c r="B82" s="8" t="s">
        <v>300</v>
      </c>
      <c r="C82" s="8" t="s">
        <v>62</v>
      </c>
      <c r="D82" s="4" t="s">
        <v>301</v>
      </c>
      <c r="E82" s="5">
        <v>2</v>
      </c>
      <c r="F82" s="5" t="s">
        <v>131</v>
      </c>
      <c r="G82" s="9">
        <v>100</v>
      </c>
      <c r="H82" s="10" t="s">
        <v>293</v>
      </c>
    </row>
    <row r="83" spans="1:8" x14ac:dyDescent="0.2">
      <c r="A83" s="8">
        <v>80</v>
      </c>
      <c r="B83" s="8" t="s">
        <v>302</v>
      </c>
      <c r="C83" s="8" t="s">
        <v>62</v>
      </c>
      <c r="D83" s="4" t="s">
        <v>303</v>
      </c>
      <c r="E83" s="5">
        <v>2</v>
      </c>
      <c r="F83" s="5" t="s">
        <v>209</v>
      </c>
      <c r="G83" s="9">
        <v>100</v>
      </c>
      <c r="H83" s="10" t="s">
        <v>293</v>
      </c>
    </row>
    <row r="84" spans="1:8" x14ac:dyDescent="0.2">
      <c r="A84" s="8">
        <v>81</v>
      </c>
      <c r="B84" s="8" t="s">
        <v>304</v>
      </c>
      <c r="C84" s="8" t="s">
        <v>62</v>
      </c>
      <c r="D84" s="4" t="s">
        <v>305</v>
      </c>
      <c r="E84" s="5">
        <v>2</v>
      </c>
      <c r="F84" s="5" t="s">
        <v>142</v>
      </c>
      <c r="G84" s="9">
        <v>100</v>
      </c>
      <c r="H84" s="10" t="s">
        <v>306</v>
      </c>
    </row>
    <row r="85" spans="1:8" x14ac:dyDescent="0.2">
      <c r="A85" s="8">
        <v>82</v>
      </c>
      <c r="B85" s="8" t="s">
        <v>307</v>
      </c>
      <c r="C85" s="8" t="s">
        <v>62</v>
      </c>
      <c r="D85" s="4" t="s">
        <v>308</v>
      </c>
      <c r="E85" s="5">
        <v>2</v>
      </c>
      <c r="F85" s="5" t="s">
        <v>309</v>
      </c>
      <c r="G85" s="9">
        <v>100</v>
      </c>
      <c r="H85" s="10" t="s">
        <v>310</v>
      </c>
    </row>
    <row r="86" spans="1:8" x14ac:dyDescent="0.2">
      <c r="A86" s="8">
        <v>83</v>
      </c>
      <c r="B86" s="8" t="s">
        <v>311</v>
      </c>
      <c r="C86" s="8" t="s">
        <v>62</v>
      </c>
      <c r="D86" s="4" t="s">
        <v>312</v>
      </c>
      <c r="E86" s="5">
        <v>1</v>
      </c>
      <c r="F86" s="5" t="s">
        <v>313</v>
      </c>
      <c r="G86" s="9">
        <v>0</v>
      </c>
      <c r="H86" s="10" t="s">
        <v>314</v>
      </c>
    </row>
    <row r="87" spans="1:8" x14ac:dyDescent="0.2">
      <c r="A87" s="8">
        <v>84</v>
      </c>
      <c r="B87" s="8" t="s">
        <v>315</v>
      </c>
      <c r="C87" s="8" t="s">
        <v>62</v>
      </c>
      <c r="D87" s="4" t="s">
        <v>316</v>
      </c>
      <c r="E87" s="5">
        <v>2</v>
      </c>
      <c r="F87" s="5" t="s">
        <v>317</v>
      </c>
      <c r="G87" s="9">
        <v>100</v>
      </c>
      <c r="H87" s="10" t="s">
        <v>318</v>
      </c>
    </row>
    <row r="88" spans="1:8" x14ac:dyDescent="0.2">
      <c r="A88" s="8">
        <v>85</v>
      </c>
      <c r="B88" s="8" t="s">
        <v>319</v>
      </c>
      <c r="C88" s="8" t="s">
        <v>62</v>
      </c>
      <c r="D88" s="4" t="s">
        <v>320</v>
      </c>
      <c r="E88" s="5">
        <v>2</v>
      </c>
      <c r="F88" s="5" t="s">
        <v>321</v>
      </c>
      <c r="G88" s="9">
        <v>50</v>
      </c>
      <c r="H88" s="10" t="s">
        <v>322</v>
      </c>
    </row>
    <row r="89" spans="1:8" x14ac:dyDescent="0.2">
      <c r="A89" s="8">
        <v>86</v>
      </c>
      <c r="B89" s="8" t="s">
        <v>323</v>
      </c>
      <c r="C89" s="8" t="s">
        <v>62</v>
      </c>
      <c r="D89" s="4" t="s">
        <v>324</v>
      </c>
      <c r="E89" s="5">
        <v>1</v>
      </c>
      <c r="F89" s="5" t="s">
        <v>325</v>
      </c>
      <c r="G89" s="9">
        <v>50</v>
      </c>
      <c r="H89" s="10" t="s">
        <v>326</v>
      </c>
    </row>
    <row r="90" spans="1:8" x14ac:dyDescent="0.2">
      <c r="A90" s="8">
        <v>87</v>
      </c>
      <c r="B90" s="8" t="s">
        <v>327</v>
      </c>
      <c r="C90" s="8" t="s">
        <v>62</v>
      </c>
      <c r="D90" s="4" t="s">
        <v>328</v>
      </c>
      <c r="E90" s="5">
        <v>2</v>
      </c>
      <c r="F90" s="5" t="s">
        <v>329</v>
      </c>
      <c r="G90" s="9">
        <v>100</v>
      </c>
      <c r="H90" s="10" t="s">
        <v>330</v>
      </c>
    </row>
    <row r="91" spans="1:8" x14ac:dyDescent="0.2">
      <c r="A91" s="8">
        <v>88</v>
      </c>
      <c r="B91" s="8" t="s">
        <v>331</v>
      </c>
      <c r="C91" s="8" t="s">
        <v>62</v>
      </c>
      <c r="D91" s="4" t="s">
        <v>332</v>
      </c>
      <c r="E91" s="5">
        <v>1</v>
      </c>
      <c r="F91" s="5" t="s">
        <v>333</v>
      </c>
      <c r="G91" s="9">
        <v>50</v>
      </c>
      <c r="H91" s="10" t="s">
        <v>334</v>
      </c>
    </row>
    <row r="92" spans="1:8" x14ac:dyDescent="0.2">
      <c r="A92" s="8">
        <v>89</v>
      </c>
      <c r="B92" s="8" t="s">
        <v>335</v>
      </c>
      <c r="C92" s="8" t="s">
        <v>62</v>
      </c>
      <c r="D92" s="4" t="s">
        <v>336</v>
      </c>
      <c r="E92" s="5">
        <v>2</v>
      </c>
      <c r="F92" s="5" t="s">
        <v>313</v>
      </c>
      <c r="G92" s="9">
        <v>0</v>
      </c>
      <c r="H92" s="10" t="s">
        <v>337</v>
      </c>
    </row>
    <row r="93" spans="1:8" x14ac:dyDescent="0.2">
      <c r="A93" s="8">
        <v>90</v>
      </c>
      <c r="B93" s="8" t="s">
        <v>338</v>
      </c>
      <c r="C93" s="8" t="s">
        <v>62</v>
      </c>
      <c r="D93" s="4" t="s">
        <v>339</v>
      </c>
      <c r="E93" s="5">
        <v>2</v>
      </c>
      <c r="F93" s="5" t="s">
        <v>271</v>
      </c>
      <c r="G93" s="9">
        <v>100</v>
      </c>
      <c r="H93" s="10" t="s">
        <v>340</v>
      </c>
    </row>
    <row r="94" spans="1:8" x14ac:dyDescent="0.2">
      <c r="A94" s="8">
        <v>91</v>
      </c>
      <c r="B94" s="8" t="s">
        <v>341</v>
      </c>
      <c r="C94" s="8" t="s">
        <v>62</v>
      </c>
      <c r="D94" s="4" t="s">
        <v>342</v>
      </c>
      <c r="E94" s="5">
        <v>2</v>
      </c>
      <c r="F94" s="5" t="s">
        <v>180</v>
      </c>
      <c r="G94" s="9">
        <v>100</v>
      </c>
      <c r="H94" s="10" t="s">
        <v>343</v>
      </c>
    </row>
    <row r="95" spans="1:8" x14ac:dyDescent="0.2">
      <c r="A95" s="8">
        <v>92</v>
      </c>
      <c r="B95" s="8" t="s">
        <v>344</v>
      </c>
      <c r="C95" s="8" t="s">
        <v>62</v>
      </c>
      <c r="D95" s="4" t="s">
        <v>345</v>
      </c>
      <c r="E95" s="5">
        <v>2</v>
      </c>
      <c r="F95" s="5" t="s">
        <v>68</v>
      </c>
      <c r="G95" s="9">
        <v>100</v>
      </c>
      <c r="H95" s="10" t="s">
        <v>346</v>
      </c>
    </row>
    <row r="96" spans="1:8" x14ac:dyDescent="0.2">
      <c r="A96" s="8">
        <v>93</v>
      </c>
      <c r="B96" s="8" t="s">
        <v>347</v>
      </c>
      <c r="C96" s="8" t="s">
        <v>62</v>
      </c>
      <c r="D96" s="4" t="s">
        <v>348</v>
      </c>
      <c r="E96" s="5">
        <v>2</v>
      </c>
      <c r="F96" s="5" t="s">
        <v>131</v>
      </c>
      <c r="G96" s="9">
        <v>100</v>
      </c>
      <c r="H96" s="10" t="s">
        <v>349</v>
      </c>
    </row>
    <row r="97" spans="1:8" x14ac:dyDescent="0.2">
      <c r="A97" s="8">
        <v>94</v>
      </c>
      <c r="B97" s="8" t="s">
        <v>350</v>
      </c>
      <c r="C97" s="8" t="s">
        <v>62</v>
      </c>
      <c r="D97" s="4" t="s">
        <v>351</v>
      </c>
      <c r="E97" s="5">
        <v>2</v>
      </c>
      <c r="F97" s="5" t="s">
        <v>209</v>
      </c>
      <c r="G97" s="9">
        <v>100</v>
      </c>
      <c r="H97" s="10" t="s">
        <v>349</v>
      </c>
    </row>
    <row r="98" spans="1:8" x14ac:dyDescent="0.2">
      <c r="A98" s="8">
        <v>95</v>
      </c>
      <c r="B98" s="8" t="s">
        <v>352</v>
      </c>
      <c r="C98" s="8" t="s">
        <v>62</v>
      </c>
      <c r="D98" s="4" t="s">
        <v>353</v>
      </c>
      <c r="E98" s="5">
        <v>2</v>
      </c>
      <c r="F98" s="5" t="s">
        <v>354</v>
      </c>
      <c r="G98" s="9">
        <v>0</v>
      </c>
      <c r="H98" s="10" t="s">
        <v>355</v>
      </c>
    </row>
    <row r="99" spans="1:8" x14ac:dyDescent="0.2">
      <c r="A99" s="8">
        <v>96</v>
      </c>
      <c r="B99" s="8" t="s">
        <v>356</v>
      </c>
      <c r="C99" s="8" t="s">
        <v>62</v>
      </c>
      <c r="D99" s="4" t="s">
        <v>357</v>
      </c>
      <c r="E99" s="5">
        <v>2</v>
      </c>
      <c r="F99" s="5" t="s">
        <v>72</v>
      </c>
      <c r="G99" s="9">
        <v>100</v>
      </c>
      <c r="H99" s="10" t="s">
        <v>358</v>
      </c>
    </row>
    <row r="100" spans="1:8" x14ac:dyDescent="0.2">
      <c r="A100" s="8">
        <v>97</v>
      </c>
      <c r="B100" s="8" t="s">
        <v>359</v>
      </c>
      <c r="C100" s="8" t="s">
        <v>62</v>
      </c>
      <c r="D100" s="4" t="s">
        <v>360</v>
      </c>
      <c r="E100" s="5">
        <v>2</v>
      </c>
      <c r="F100" s="5" t="s">
        <v>148</v>
      </c>
      <c r="G100" s="9">
        <v>100</v>
      </c>
      <c r="H100" s="10" t="s">
        <v>358</v>
      </c>
    </row>
    <row r="101" spans="1:8" x14ac:dyDescent="0.2">
      <c r="A101" s="94">
        <v>98</v>
      </c>
      <c r="B101" s="94" t="s">
        <v>361</v>
      </c>
      <c r="C101" s="8" t="s">
        <v>62</v>
      </c>
      <c r="D101" s="4" t="s">
        <v>362</v>
      </c>
      <c r="E101" s="5">
        <v>1</v>
      </c>
      <c r="F101" s="5" t="s">
        <v>83</v>
      </c>
      <c r="G101" s="9">
        <v>100</v>
      </c>
      <c r="H101" s="10" t="s">
        <v>363</v>
      </c>
    </row>
    <row r="102" spans="1:8" x14ac:dyDescent="0.2">
      <c r="A102" s="94" t="s">
        <v>374</v>
      </c>
      <c r="B102" s="94" t="s">
        <v>291</v>
      </c>
      <c r="C102" s="98" t="s">
        <v>62</v>
      </c>
      <c r="D102" s="99" t="s">
        <v>292</v>
      </c>
      <c r="E102" s="100">
        <v>2</v>
      </c>
      <c r="F102" s="100" t="s">
        <v>180</v>
      </c>
      <c r="G102" s="9">
        <v>100</v>
      </c>
      <c r="H102" s="101" t="s">
        <v>293</v>
      </c>
    </row>
    <row r="103" spans="1:8" x14ac:dyDescent="0.2">
      <c r="A103" s="94" t="s">
        <v>375</v>
      </c>
      <c r="B103" s="94" t="s">
        <v>294</v>
      </c>
      <c r="C103" s="98" t="s">
        <v>62</v>
      </c>
      <c r="D103" s="99" t="s">
        <v>295</v>
      </c>
      <c r="E103" s="100">
        <v>2</v>
      </c>
      <c r="F103" s="100" t="s">
        <v>148</v>
      </c>
      <c r="G103" s="9">
        <v>100</v>
      </c>
      <c r="H103" s="101" t="s">
        <v>73</v>
      </c>
    </row>
    <row r="104" spans="1:8" x14ac:dyDescent="0.2">
      <c r="A104" s="94" t="s">
        <v>376</v>
      </c>
      <c r="B104" s="94" t="s">
        <v>296</v>
      </c>
      <c r="C104" s="98" t="s">
        <v>62</v>
      </c>
      <c r="D104" s="99" t="s">
        <v>297</v>
      </c>
      <c r="E104" s="100">
        <v>2</v>
      </c>
      <c r="F104" s="100" t="s">
        <v>298</v>
      </c>
      <c r="G104" s="9">
        <v>100</v>
      </c>
      <c r="H104" s="101" t="s">
        <v>299</v>
      </c>
    </row>
    <row r="105" spans="1:8" x14ac:dyDescent="0.2">
      <c r="A105" s="94" t="s">
        <v>377</v>
      </c>
      <c r="B105" s="94" t="s">
        <v>300</v>
      </c>
      <c r="C105" s="98" t="s">
        <v>62</v>
      </c>
      <c r="D105" s="99" t="s">
        <v>301</v>
      </c>
      <c r="E105" s="100">
        <v>2</v>
      </c>
      <c r="F105" s="100" t="s">
        <v>131</v>
      </c>
      <c r="G105" s="9">
        <v>100</v>
      </c>
      <c r="H105" s="101" t="s">
        <v>293</v>
      </c>
    </row>
    <row r="106" spans="1:8" x14ac:dyDescent="0.2">
      <c r="A106" s="94" t="s">
        <v>378</v>
      </c>
      <c r="B106" s="94" t="s">
        <v>302</v>
      </c>
      <c r="C106" s="98" t="s">
        <v>62</v>
      </c>
      <c r="D106" s="99" t="s">
        <v>303</v>
      </c>
      <c r="E106" s="100">
        <v>2</v>
      </c>
      <c r="F106" s="100" t="s">
        <v>209</v>
      </c>
      <c r="G106" s="9">
        <v>100</v>
      </c>
      <c r="H106" s="101" t="s">
        <v>293</v>
      </c>
    </row>
    <row r="107" spans="1:8" x14ac:dyDescent="0.2">
      <c r="A107" s="94" t="s">
        <v>379</v>
      </c>
      <c r="B107" s="94" t="s">
        <v>304</v>
      </c>
      <c r="C107" s="98" t="s">
        <v>62</v>
      </c>
      <c r="D107" s="99" t="s">
        <v>305</v>
      </c>
      <c r="E107" s="100">
        <v>2</v>
      </c>
      <c r="F107" s="100" t="s">
        <v>142</v>
      </c>
      <c r="G107" s="9">
        <v>100</v>
      </c>
      <c r="H107" s="101" t="s">
        <v>306</v>
      </c>
    </row>
    <row r="108" spans="1:8" x14ac:dyDescent="0.2">
      <c r="A108" s="94" t="s">
        <v>380</v>
      </c>
      <c r="B108" s="94" t="s">
        <v>307</v>
      </c>
      <c r="C108" s="98" t="s">
        <v>62</v>
      </c>
      <c r="D108" s="99" t="s">
        <v>308</v>
      </c>
      <c r="E108" s="100">
        <v>2</v>
      </c>
      <c r="F108" s="100" t="s">
        <v>309</v>
      </c>
      <c r="G108" s="9">
        <v>100</v>
      </c>
      <c r="H108" s="101" t="s">
        <v>310</v>
      </c>
    </row>
    <row r="109" spans="1:8" x14ac:dyDescent="0.2">
      <c r="A109" s="94" t="s">
        <v>381</v>
      </c>
      <c r="B109" s="94" t="s">
        <v>311</v>
      </c>
      <c r="C109" s="98" t="s">
        <v>62</v>
      </c>
      <c r="D109" s="99" t="s">
        <v>312</v>
      </c>
      <c r="E109" s="100">
        <v>1</v>
      </c>
      <c r="F109" s="100" t="s">
        <v>313</v>
      </c>
      <c r="G109" s="9">
        <v>0</v>
      </c>
      <c r="H109" s="101" t="s">
        <v>314</v>
      </c>
    </row>
    <row r="110" spans="1:8" x14ac:dyDescent="0.2">
      <c r="A110" s="94" t="s">
        <v>382</v>
      </c>
      <c r="B110" s="94" t="s">
        <v>315</v>
      </c>
      <c r="C110" s="98" t="s">
        <v>62</v>
      </c>
      <c r="D110" s="99" t="s">
        <v>316</v>
      </c>
      <c r="E110" s="100">
        <v>2</v>
      </c>
      <c r="F110" s="100" t="s">
        <v>317</v>
      </c>
      <c r="G110" s="9">
        <v>100</v>
      </c>
      <c r="H110" s="101" t="s">
        <v>318</v>
      </c>
    </row>
    <row r="111" spans="1:8" x14ac:dyDescent="0.2">
      <c r="A111" s="94" t="s">
        <v>383</v>
      </c>
      <c r="B111" s="94" t="s">
        <v>319</v>
      </c>
      <c r="C111" s="98" t="s">
        <v>62</v>
      </c>
      <c r="D111" s="99" t="s">
        <v>320</v>
      </c>
      <c r="E111" s="100">
        <v>2</v>
      </c>
      <c r="F111" s="100" t="s">
        <v>321</v>
      </c>
      <c r="G111" s="9">
        <v>50</v>
      </c>
      <c r="H111" s="101" t="s">
        <v>322</v>
      </c>
    </row>
    <row r="112" spans="1:8" x14ac:dyDescent="0.2">
      <c r="A112" s="94" t="s">
        <v>384</v>
      </c>
      <c r="B112" s="94" t="s">
        <v>323</v>
      </c>
      <c r="C112" s="98" t="s">
        <v>62</v>
      </c>
      <c r="D112" s="99" t="s">
        <v>324</v>
      </c>
      <c r="E112" s="100">
        <v>1</v>
      </c>
      <c r="F112" s="100" t="s">
        <v>325</v>
      </c>
      <c r="G112" s="9">
        <v>50</v>
      </c>
      <c r="H112" s="101" t="s">
        <v>326</v>
      </c>
    </row>
    <row r="113" spans="1:8" x14ac:dyDescent="0.2">
      <c r="A113" s="94" t="s">
        <v>385</v>
      </c>
      <c r="B113" s="94" t="s">
        <v>327</v>
      </c>
      <c r="C113" s="98" t="s">
        <v>62</v>
      </c>
      <c r="D113" s="99" t="s">
        <v>328</v>
      </c>
      <c r="E113" s="100">
        <v>2</v>
      </c>
      <c r="F113" s="100" t="s">
        <v>329</v>
      </c>
      <c r="G113" s="9">
        <v>100</v>
      </c>
      <c r="H113" s="101" t="s">
        <v>330</v>
      </c>
    </row>
    <row r="114" spans="1:8" x14ac:dyDescent="0.2">
      <c r="A114" s="94" t="s">
        <v>386</v>
      </c>
      <c r="B114" s="94" t="s">
        <v>331</v>
      </c>
      <c r="C114" s="98" t="s">
        <v>62</v>
      </c>
      <c r="D114" s="99" t="s">
        <v>332</v>
      </c>
      <c r="E114" s="100">
        <v>1</v>
      </c>
      <c r="F114" s="100" t="s">
        <v>333</v>
      </c>
      <c r="G114" s="9">
        <v>50</v>
      </c>
      <c r="H114" s="101" t="s">
        <v>334</v>
      </c>
    </row>
    <row r="115" spans="1:8" x14ac:dyDescent="0.2">
      <c r="A115" s="94" t="s">
        <v>387</v>
      </c>
      <c r="B115" s="94" t="s">
        <v>335</v>
      </c>
      <c r="C115" s="98" t="s">
        <v>62</v>
      </c>
      <c r="D115" s="99" t="s">
        <v>336</v>
      </c>
      <c r="E115" s="100">
        <v>2</v>
      </c>
      <c r="F115" s="100" t="s">
        <v>313</v>
      </c>
      <c r="G115" s="9">
        <v>0</v>
      </c>
      <c r="H115" s="101" t="s">
        <v>337</v>
      </c>
    </row>
    <row r="116" spans="1:8" x14ac:dyDescent="0.2">
      <c r="A116" s="94" t="s">
        <v>388</v>
      </c>
      <c r="B116" s="94" t="s">
        <v>338</v>
      </c>
      <c r="C116" s="98" t="s">
        <v>62</v>
      </c>
      <c r="D116" s="99" t="s">
        <v>339</v>
      </c>
      <c r="E116" s="100">
        <v>2</v>
      </c>
      <c r="F116" s="100" t="s">
        <v>271</v>
      </c>
      <c r="G116" s="9">
        <v>100</v>
      </c>
      <c r="H116" s="101" t="s">
        <v>340</v>
      </c>
    </row>
    <row r="117" spans="1:8" x14ac:dyDescent="0.2">
      <c r="A117" s="94" t="s">
        <v>389</v>
      </c>
      <c r="B117" s="94" t="s">
        <v>341</v>
      </c>
      <c r="C117" s="98" t="s">
        <v>62</v>
      </c>
      <c r="D117" s="99" t="s">
        <v>342</v>
      </c>
      <c r="E117" s="100">
        <v>2</v>
      </c>
      <c r="F117" s="100" t="s">
        <v>180</v>
      </c>
      <c r="G117" s="9">
        <v>100</v>
      </c>
      <c r="H117" s="101" t="s">
        <v>343</v>
      </c>
    </row>
    <row r="118" spans="1:8" x14ac:dyDescent="0.2">
      <c r="A118" s="94" t="s">
        <v>390</v>
      </c>
      <c r="B118" s="94" t="s">
        <v>344</v>
      </c>
      <c r="C118" s="98" t="s">
        <v>62</v>
      </c>
      <c r="D118" s="99" t="s">
        <v>345</v>
      </c>
      <c r="E118" s="100">
        <v>2</v>
      </c>
      <c r="F118" s="100" t="s">
        <v>68</v>
      </c>
      <c r="G118" s="9">
        <v>100</v>
      </c>
      <c r="H118" s="101" t="s">
        <v>346</v>
      </c>
    </row>
    <row r="119" spans="1:8" x14ac:dyDescent="0.2">
      <c r="A119" s="94" t="s">
        <v>391</v>
      </c>
      <c r="B119" s="94" t="s">
        <v>347</v>
      </c>
      <c r="C119" s="98" t="s">
        <v>62</v>
      </c>
      <c r="D119" s="99" t="s">
        <v>348</v>
      </c>
      <c r="E119" s="100">
        <v>2</v>
      </c>
      <c r="F119" s="100" t="s">
        <v>131</v>
      </c>
      <c r="G119" s="9">
        <v>100</v>
      </c>
      <c r="H119" s="101" t="s">
        <v>349</v>
      </c>
    </row>
    <row r="120" spans="1:8" x14ac:dyDescent="0.2">
      <c r="A120" s="94" t="s">
        <v>392</v>
      </c>
      <c r="B120" s="94" t="s">
        <v>350</v>
      </c>
      <c r="C120" s="98" t="s">
        <v>62</v>
      </c>
      <c r="D120" s="99" t="s">
        <v>351</v>
      </c>
      <c r="E120" s="100">
        <v>2</v>
      </c>
      <c r="F120" s="100" t="s">
        <v>209</v>
      </c>
      <c r="G120" s="9">
        <v>100</v>
      </c>
      <c r="H120" s="101" t="s">
        <v>349</v>
      </c>
    </row>
    <row r="121" spans="1:8" x14ac:dyDescent="0.2">
      <c r="A121" s="94" t="s">
        <v>393</v>
      </c>
      <c r="B121" s="94" t="s">
        <v>352</v>
      </c>
      <c r="C121" s="98" t="s">
        <v>62</v>
      </c>
      <c r="D121" s="99" t="s">
        <v>353</v>
      </c>
      <c r="E121" s="100">
        <v>2</v>
      </c>
      <c r="F121" s="100" t="s">
        <v>354</v>
      </c>
      <c r="G121" s="9">
        <v>0</v>
      </c>
      <c r="H121" s="101" t="s">
        <v>355</v>
      </c>
    </row>
    <row r="122" spans="1:8" x14ac:dyDescent="0.2">
      <c r="A122" s="94" t="s">
        <v>394</v>
      </c>
      <c r="B122" s="94" t="s">
        <v>356</v>
      </c>
      <c r="C122" s="98" t="s">
        <v>62</v>
      </c>
      <c r="D122" s="99" t="s">
        <v>357</v>
      </c>
      <c r="E122" s="100">
        <v>2</v>
      </c>
      <c r="F122" s="100" t="s">
        <v>72</v>
      </c>
      <c r="G122" s="9">
        <v>100</v>
      </c>
      <c r="H122" s="101" t="s">
        <v>358</v>
      </c>
    </row>
    <row r="123" spans="1:8" x14ac:dyDescent="0.2">
      <c r="A123" s="94" t="s">
        <v>395</v>
      </c>
      <c r="B123" s="94" t="s">
        <v>359</v>
      </c>
      <c r="C123" s="98" t="s">
        <v>62</v>
      </c>
      <c r="D123" s="99" t="s">
        <v>360</v>
      </c>
      <c r="E123" s="100">
        <v>2</v>
      </c>
      <c r="F123" s="100" t="s">
        <v>148</v>
      </c>
      <c r="G123" s="9">
        <v>100</v>
      </c>
      <c r="H123" s="101" t="s">
        <v>358</v>
      </c>
    </row>
    <row r="124" spans="1:8" x14ac:dyDescent="0.2">
      <c r="A124" s="102" t="s">
        <v>396</v>
      </c>
      <c r="B124" s="102" t="s">
        <v>361</v>
      </c>
      <c r="C124" s="103" t="s">
        <v>62</v>
      </c>
      <c r="D124" s="104" t="s">
        <v>362</v>
      </c>
      <c r="E124" s="105">
        <v>1</v>
      </c>
      <c r="F124" s="105" t="s">
        <v>83</v>
      </c>
      <c r="G124" s="9">
        <v>100</v>
      </c>
      <c r="H124" s="106" t="s">
        <v>363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512F3-887F-488F-A246-6A22FDAB0089}">
  <dimension ref="A1:J7"/>
  <sheetViews>
    <sheetView workbookViewId="0">
      <selection activeCell="B1" sqref="B1:E1048576"/>
    </sheetView>
  </sheetViews>
  <sheetFormatPr defaultRowHeight="13" x14ac:dyDescent="0.2"/>
  <cols>
    <col min="1" max="1" width="7.7265625" bestFit="1" customWidth="1"/>
    <col min="2" max="2" width="60" bestFit="1" customWidth="1"/>
    <col min="3" max="4" width="0" hidden="1" customWidth="1"/>
    <col min="5" max="5" width="24" customWidth="1"/>
    <col min="6" max="6" width="18.54296875" customWidth="1"/>
    <col min="7" max="7" width="11.1796875" customWidth="1"/>
    <col min="8" max="8" width="12.26953125" customWidth="1"/>
    <col min="9" max="9" width="11.1796875" customWidth="1"/>
    <col min="10" max="10" width="10.54296875" customWidth="1"/>
  </cols>
  <sheetData>
    <row r="1" spans="1:10" x14ac:dyDescent="0.2">
      <c r="A1" t="s">
        <v>18</v>
      </c>
      <c r="B1" t="s">
        <v>364</v>
      </c>
      <c r="C1" t="s">
        <v>365</v>
      </c>
      <c r="D1" t="s">
        <v>366</v>
      </c>
      <c r="E1" t="s">
        <v>54</v>
      </c>
      <c r="F1" t="s">
        <v>55</v>
      </c>
      <c r="G1" t="s">
        <v>367</v>
      </c>
      <c r="H1" t="s">
        <v>368</v>
      </c>
      <c r="I1" t="s">
        <v>369</v>
      </c>
      <c r="J1" t="s">
        <v>370</v>
      </c>
    </row>
    <row r="2" spans="1:10" x14ac:dyDescent="0.2">
      <c r="A2" t="e">
        <f>LEFT(_xlfn.XLOOKUP(#REF!,テーブル1[番号],テーブル1[時間割],""),3)</f>
        <v>#REF!</v>
      </c>
      <c r="B2" t="e">
        <f>#REF!</f>
        <v>#REF!</v>
      </c>
      <c r="E2" t="e">
        <f>_xlfn.XLOOKUP(#REF!,テーブル1[番号],テーブル1[科目キー],"")</f>
        <v>#REF!</v>
      </c>
      <c r="G2" t="e">
        <f>#REF!</f>
        <v>#REF!</v>
      </c>
      <c r="H2">
        <v>37</v>
      </c>
      <c r="I2" t="e">
        <f>#REF!</f>
        <v>#REF!</v>
      </c>
      <c r="J2" t="e">
        <f>#REF!</f>
        <v>#REF!</v>
      </c>
    </row>
    <row r="3" spans="1:10" x14ac:dyDescent="0.2">
      <c r="A3" t="e">
        <f>LEFT(_xlfn.XLOOKUP(#REF!,テーブル1[番号],テーブル1[時間割],""),3)</f>
        <v>#REF!</v>
      </c>
      <c r="B3" t="e">
        <f>#REF!</f>
        <v>#REF!</v>
      </c>
      <c r="E3" t="e">
        <f>_xlfn.XLOOKUP(#REF!,テーブル1[番号],テーブル1[科目キー],"")</f>
        <v>#REF!</v>
      </c>
      <c r="G3" t="e">
        <f>#REF!</f>
        <v>#REF!</v>
      </c>
      <c r="H3">
        <v>37</v>
      </c>
      <c r="I3" t="e">
        <f>#REF!</f>
        <v>#REF!</v>
      </c>
      <c r="J3" t="e">
        <f>#REF!</f>
        <v>#REF!</v>
      </c>
    </row>
    <row r="4" spans="1:10" x14ac:dyDescent="0.2">
      <c r="A4" t="e">
        <f>LEFT(_xlfn.XLOOKUP(#REF!,テーブル1[番号],テーブル1[時間割],""),3)</f>
        <v>#REF!</v>
      </c>
      <c r="B4" t="e">
        <f>#REF!</f>
        <v>#REF!</v>
      </c>
      <c r="E4" t="e">
        <f>_xlfn.XLOOKUP(#REF!,テーブル1[番号],テーブル1[科目キー],"")</f>
        <v>#REF!</v>
      </c>
      <c r="G4" t="e">
        <f>#REF!</f>
        <v>#REF!</v>
      </c>
      <c r="H4">
        <v>37</v>
      </c>
      <c r="I4" t="e">
        <f>#REF!</f>
        <v>#REF!</v>
      </c>
      <c r="J4" t="e">
        <f>#REF!</f>
        <v>#REF!</v>
      </c>
    </row>
    <row r="5" spans="1:10" x14ac:dyDescent="0.2">
      <c r="A5" t="e">
        <f>LEFT(_xlfn.XLOOKUP(#REF!,テーブル1[番号],テーブル1[時間割],""),3)</f>
        <v>#REF!</v>
      </c>
      <c r="B5" t="e">
        <f>#REF!</f>
        <v>#REF!</v>
      </c>
      <c r="E5" t="e">
        <f>_xlfn.XLOOKUP(#REF!,テーブル1[番号],テーブル1[科目キー],"")</f>
        <v>#REF!</v>
      </c>
      <c r="G5" t="e">
        <f>#REF!</f>
        <v>#REF!</v>
      </c>
      <c r="H5">
        <v>37</v>
      </c>
      <c r="I5" t="e">
        <f>#REF!</f>
        <v>#REF!</v>
      </c>
      <c r="J5" t="e">
        <f>#REF!</f>
        <v>#REF!</v>
      </c>
    </row>
    <row r="6" spans="1:10" x14ac:dyDescent="0.2">
      <c r="A6" t="e">
        <f>LEFT(_xlfn.XLOOKUP(#REF!,テーブル1[番号],テーブル1[時間割],""),3)</f>
        <v>#REF!</v>
      </c>
      <c r="B6" t="e">
        <f>#REF!</f>
        <v>#REF!</v>
      </c>
      <c r="E6" t="e">
        <f>_xlfn.XLOOKUP(#REF!,テーブル1[番号],テーブル1[科目キー],"")</f>
        <v>#REF!</v>
      </c>
      <c r="G6" t="e">
        <f>#REF!</f>
        <v>#REF!</v>
      </c>
      <c r="H6">
        <v>37</v>
      </c>
      <c r="I6" t="e">
        <f>#REF!</f>
        <v>#REF!</v>
      </c>
      <c r="J6" t="e">
        <f>#REF!</f>
        <v>#REF!</v>
      </c>
    </row>
    <row r="7" spans="1:10" x14ac:dyDescent="0.2">
      <c r="A7" t="e">
        <f>LEFT(_xlfn.XLOOKUP(#REF!,テーブル1[番号],テーブル1[時間割],""),3)</f>
        <v>#REF!</v>
      </c>
      <c r="B7" t="e">
        <f>#REF!</f>
        <v>#REF!</v>
      </c>
      <c r="E7" t="e">
        <f>_xlfn.XLOOKUP(#REF!,テーブル1[番号],テーブル1[科目キー],"")</f>
        <v>#REF!</v>
      </c>
      <c r="G7" t="e">
        <f>#REF!</f>
        <v>#REF!</v>
      </c>
      <c r="H7">
        <v>37</v>
      </c>
      <c r="I7" t="e">
        <f>#REF!</f>
        <v>#REF!</v>
      </c>
      <c r="J7" t="e">
        <f>#REF!</f>
        <v>#REF!</v>
      </c>
    </row>
  </sheetData>
  <phoneticPr fontId="3"/>
  <pageMargins left="0.7" right="0.7" top="0.75" bottom="0.75" header="0.3" footer="0.3"/>
  <ignoredErrors>
    <ignoredError sqref="B5:B7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_Flow_SignoffStatus xmlns="15d67602-a9f7-4793-a02c-f8b4e38e48f5" xsi:nil="true"/>
    <_xff4b__xff4b__xff4b_ xmlns="15d67602-a9f7-4793-a02c-f8b4e38e48f5" xsi:nil="true"/>
    <TaxCatchAll xmlns="079dc812-d362-4b49-8a1c-27de54161c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1" ma:contentTypeDescription="新しいドキュメントを作成します。" ma:contentTypeScope="" ma:versionID="bd7b25d67f21c55d9618789398348343">
  <xsd:schema xmlns:xsd="http://www.w3.org/2001/XMLSchema" xmlns:xs="http://www.w3.org/2001/XMLSchema" xmlns:p="http://schemas.microsoft.com/office/2006/metadata/properties" xmlns:ns2="079dc812-d362-4b49-8a1c-27de54161c38" xmlns:ns3="15d67602-a9f7-4793-a02c-f8b4e38e48f5" targetNamespace="http://schemas.microsoft.com/office/2006/metadata/properties" ma:root="true" ma:fieldsID="43323d60daeb51632ea1c4107bb64df9" ns2:_="" ns3:_="">
    <xsd:import namespace="079dc812-d362-4b49-8a1c-27de54161c38"/>
    <xsd:import namespace="15d67602-a9f7-4793-a02c-f8b4e38e4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_xff4b__xff4b__xff4b_" minOccurs="0"/>
                <xsd:element ref="ns3:lcf76f155ced4ddcb4097134ff3c332f" minOccurs="0"/>
                <xsd:element ref="ns2:TaxCatchAll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0dd513-097d-4f72-8353-94a428f0a34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ff4b__xff4b__xff4b_" ma:index="21" nillable="true" ma:displayName="ｋｋｋ" ma:format="Dropdown" ma:internalName="_xff4b__xff4b__xff4b_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FC5C4-4BC4-42EE-9258-0C8A6E7D4A02}">
  <ds:schemaRefs>
    <ds:schemaRef ds:uri="http://schemas.microsoft.com/office/2006/metadata/properties"/>
    <ds:schemaRef ds:uri="http://schemas.microsoft.com/office/infopath/2007/PartnerControls"/>
    <ds:schemaRef ds:uri="15d67602-a9f7-4793-a02c-f8b4e38e48f5"/>
    <ds:schemaRef ds:uri="079dc812-d362-4b49-8a1c-27de54161c38"/>
  </ds:schemaRefs>
</ds:datastoreItem>
</file>

<file path=customXml/itemProps2.xml><?xml version="1.0" encoding="utf-8"?>
<ds:datastoreItem xmlns:ds="http://schemas.openxmlformats.org/officeDocument/2006/customXml" ds:itemID="{D7DEE4BB-7927-4A0F-993F-EE5AC6934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dc812-d362-4b49-8a1c-27de54161c38"/>
    <ds:schemaRef ds:uri="15d67602-a9f7-4793-a02c-f8b4e38e4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641F2B-7B0F-4B98-82CD-2A289D2FAE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科目等履修生　入学願</vt:lpstr>
      <vt:lpstr>時間割表</vt:lpstr>
      <vt:lpstr>出力用データ</vt:lpstr>
      <vt:lpstr>'科目等履修生　入学願'!Print_Area</vt:lpstr>
    </vt:vector>
  </TitlesOfParts>
  <Manager/>
  <Company>早稲田大学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早稲田大学</dc:creator>
  <cp:keywords/>
  <dc:description/>
  <cp:lastModifiedBy>YONEKUBO Miyuki</cp:lastModifiedBy>
  <cp:revision/>
  <cp:lastPrinted>2025-01-23T00:17:55Z</cp:lastPrinted>
  <dcterms:created xsi:type="dcterms:W3CDTF">2014-10-03T02:11:31Z</dcterms:created>
  <dcterms:modified xsi:type="dcterms:W3CDTF">2025-02-02T03:01:00Z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